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60" windowWidth="35880" windowHeight="15700" tabRatio="457" activeTab="0"/>
  </bookViews>
  <sheets>
    <sheet name="Ebene1 (erw)" sheetId="1" r:id="rId1"/>
  </sheets>
  <definedNames>
    <definedName name="_xlnm.Print_Area" localSheetId="0">'Ebene1 (erw)'!$A$1:$AP$107</definedName>
  </definedNames>
  <calcPr fullCalcOnLoad="1"/>
</workbook>
</file>

<file path=xl/sharedStrings.xml><?xml version="1.0" encoding="utf-8"?>
<sst xmlns="http://schemas.openxmlformats.org/spreadsheetml/2006/main" count="356" uniqueCount="134">
  <si>
    <t>Blatt 1</t>
  </si>
  <si>
    <t>Menge</t>
  </si>
  <si>
    <t>Einheit</t>
  </si>
  <si>
    <t>Kosten</t>
  </si>
  <si>
    <t>%-Anteil
an KGr.
300+400</t>
  </si>
  <si>
    <t>Bemer-
kungen</t>
  </si>
  <si>
    <t>300+400</t>
  </si>
  <si>
    <t>gewichteter Mittel-
wert</t>
  </si>
  <si>
    <t>Grundstück</t>
  </si>
  <si>
    <t>Herrichten und Erschließen</t>
  </si>
  <si>
    <t>m2 FBG</t>
  </si>
  <si>
    <t>Freianlagen</t>
  </si>
  <si>
    <t>Ausstattungen und Kunstwerke</t>
  </si>
  <si>
    <t>Baunebenkosten</t>
  </si>
  <si>
    <t>100-700</t>
  </si>
  <si>
    <t>Gesamtkosten</t>
  </si>
  <si>
    <t>m2 UBF</t>
  </si>
  <si>
    <t>Blatt 2</t>
  </si>
  <si>
    <t>Kostenschätzung 1. Ebene nach
DIN 276 nach Bruttorauminhalt</t>
  </si>
  <si>
    <t>Kostenschätzung 1. Ebene nach
DIN 276 nach Bruttogrundfläche</t>
  </si>
  <si>
    <t>Kostenschätzung 1. Ebene nach
DIN 276 nach Nutzfläche</t>
  </si>
  <si>
    <t>Kostenermittlung mit Gebäudekennwerten (1. Ebene)</t>
  </si>
  <si>
    <t>DIN 276</t>
  </si>
  <si>
    <t xml:space="preserve"> </t>
  </si>
  <si>
    <t>1300-234</t>
  </si>
  <si>
    <t>HH XXX?????</t>
  </si>
  <si>
    <t>NF:</t>
  </si>
  <si>
    <t>NF1 a:</t>
  </si>
  <si>
    <t>NF7 a:</t>
  </si>
  <si>
    <t>NF2 a:</t>
  </si>
  <si>
    <t>NF3 a:</t>
  </si>
  <si>
    <t>NF4 a:</t>
  </si>
  <si>
    <t>NF5 a:</t>
  </si>
  <si>
    <t>NF6 a:</t>
  </si>
  <si>
    <t>TFa/BGFa:</t>
  </si>
  <si>
    <t>TF/BGF:</t>
  </si>
  <si>
    <t>VFa/BGFa:</t>
  </si>
  <si>
    <t>VF/BGF:</t>
  </si>
  <si>
    <t>KGFa/BGFa:</t>
  </si>
  <si>
    <t>KGF/BGF:</t>
  </si>
  <si>
    <t>4. Semester-Projekt:
mein Übungsprojekt ????</t>
  </si>
  <si>
    <t>BGF b</t>
  </si>
  <si>
    <t>BGF c</t>
  </si>
  <si>
    <t>BGF</t>
  </si>
  <si>
    <t>NF a</t>
  </si>
  <si>
    <t>NF b</t>
  </si>
  <si>
    <t>NF c</t>
  </si>
  <si>
    <t>NF</t>
  </si>
  <si>
    <t>xxxx-xx</t>
  </si>
  <si>
    <t>Kennung Objekt BKI</t>
  </si>
  <si>
    <t xml:space="preserve">   Kostenplanung:
   Gebäudekennwerte + Kostenermittlung
                                 Prof. Reinhold Johrendt</t>
  </si>
  <si>
    <t>BRIa /BGFa:</t>
  </si>
  <si>
    <t>BRI /BGF:</t>
  </si>
  <si>
    <t>NFa/BGFa:</t>
  </si>
  <si>
    <t>TF/NF:</t>
  </si>
  <si>
    <t>VF/NF:</t>
  </si>
  <si>
    <t xml:space="preserve"> 0,xx</t>
  </si>
  <si>
    <t>Land</t>
  </si>
  <si>
    <t>Kreis</t>
  </si>
  <si>
    <t>Region</t>
  </si>
  <si>
    <t>Konjunktur</t>
  </si>
  <si>
    <t>Standard</t>
  </si>
  <si>
    <t>Bauzeit</t>
  </si>
  <si>
    <t>HH ????</t>
  </si>
  <si>
    <t>über Durchschnitt ????</t>
  </si>
  <si>
    <t>Durchschnitt ????</t>
  </si>
  <si>
    <t>20xx - 20xx ????</t>
  </si>
  <si>
    <t>BRI a:</t>
  </si>
  <si>
    <t>BRI b:</t>
  </si>
  <si>
    <t>BRI c:</t>
  </si>
  <si>
    <t>BGF a:</t>
  </si>
  <si>
    <t>BGF b:</t>
  </si>
  <si>
    <t>BGF c:</t>
  </si>
  <si>
    <t>0,xx</t>
  </si>
  <si>
    <t>TFa/NFa:</t>
  </si>
  <si>
    <t>VFa/NFa:</t>
  </si>
  <si>
    <t>NF a:</t>
  </si>
  <si>
    <t>NF b:</t>
  </si>
  <si>
    <t>NF c:</t>
  </si>
  <si>
    <t>TF a:</t>
  </si>
  <si>
    <t>FBG:</t>
  </si>
  <si>
    <t>UBF:</t>
  </si>
  <si>
    <t>BF:</t>
  </si>
  <si>
    <t>BRI:</t>
  </si>
  <si>
    <t>NF/BGF:</t>
  </si>
  <si>
    <t>KGF a:</t>
  </si>
  <si>
    <t>KGF b:</t>
  </si>
  <si>
    <t>KGF c:</t>
  </si>
  <si>
    <t>TF b:</t>
  </si>
  <si>
    <t>TF c:</t>
  </si>
  <si>
    <t>VF a:</t>
  </si>
  <si>
    <t>VF b:</t>
  </si>
  <si>
    <t>VF c:</t>
  </si>
  <si>
    <t>VF:</t>
  </si>
  <si>
    <t>TF:</t>
  </si>
  <si>
    <t>KGF</t>
  </si>
  <si>
    <t>Kostenstand: xx/20xx</t>
  </si>
  <si>
    <t>Kostenangaben in Euro inkl. 19% MWSt</t>
  </si>
  <si>
    <t>BRI b</t>
  </si>
  <si>
    <t>BRI c</t>
  </si>
  <si>
    <t>BRI</t>
  </si>
  <si>
    <t>WFL:</t>
  </si>
  <si>
    <t>Bauwerk - Baukonstruktion</t>
  </si>
  <si>
    <t xml:space="preserve">Name:
Student 1, Student 2, 
</t>
  </si>
  <si>
    <t>BGF a</t>
  </si>
  <si>
    <t>gewählter
KKW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</si>
  <si>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</si>
  <si>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Kostengruppen nach
DIN 276 (1.Ebene)</t>
  </si>
  <si>
    <t>Bauwerk - Technische Anl.</t>
  </si>
  <si>
    <t>Bauwerk - Gesamtkosten</t>
  </si>
  <si>
    <t>BRI a</t>
  </si>
  <si>
    <t>±</t>
  </si>
  <si>
    <t>Korr.-F.</t>
  </si>
  <si>
    <t xml:space="preserve"> = Gewichtung</t>
  </si>
  <si>
    <t>= Kostenkennwert aus Recherche</t>
  </si>
  <si>
    <t>G1</t>
  </si>
  <si>
    <t>G2</t>
  </si>
  <si>
    <t>G3</t>
  </si>
  <si>
    <t>G4</t>
  </si>
  <si>
    <t>G5</t>
  </si>
  <si>
    <t>G6</t>
  </si>
  <si>
    <t>G7</t>
  </si>
  <si>
    <t>G</t>
  </si>
  <si>
    <t>Einzelbeiträge zum Korrekturfaktor</t>
  </si>
  <si>
    <t>Zeit</t>
  </si>
  <si>
    <t>Ort</t>
  </si>
  <si>
    <t>Konj.</t>
  </si>
  <si>
    <t>Sonst. A</t>
  </si>
  <si>
    <t>Sonst. B</t>
  </si>
  <si>
    <t>V-SS13-01</t>
  </si>
  <si>
    <t>Bezeichnung Objekt / Erläuterung Quelle</t>
  </si>
  <si>
    <t>(MMK?)</t>
  </si>
  <si>
    <t>(+MWSt?)</t>
  </si>
  <si>
    <t>SS 2015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</si>
</sst>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"/>
    <numFmt numFmtId="197" formatCode="0.0000"/>
    <numFmt numFmtId="198" formatCode="0.00000"/>
    <numFmt numFmtId="199" formatCode="0.000"/>
    <numFmt numFmtId="200" formatCode="#,##0.000"/>
    <numFmt numFmtId="201" formatCode="#,##0.0000"/>
    <numFmt numFmtId="202" formatCode="#,##0.00000"/>
    <numFmt numFmtId="203" formatCode="#,##0.0"/>
    <numFmt numFmtId="204" formatCode="0.0000000"/>
    <numFmt numFmtId="205" formatCode="0.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&quot; €&quot;;[Red]#,##0.00&quot; €&quot;"/>
    <numFmt numFmtId="210" formatCode="#,##0.00&quot; m2&quot;"/>
    <numFmt numFmtId="211" formatCode="#,##0.00&quot; m3&quot;"/>
    <numFmt numFmtId="212" formatCode="#,##0.00&quot;€&quot;"/>
    <numFmt numFmtId="213" formatCode="#,##0.00\ &quot;€&quot;"/>
    <numFmt numFmtId="214" formatCode="0.0%"/>
    <numFmt numFmtId="215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0" applyNumberFormat="0" applyFon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44" fillId="33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8" borderId="11" xfId="0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28" borderId="11" xfId="0" applyNumberFormat="1" applyFill="1" applyBorder="1" applyAlignment="1">
      <alignment vertical="center"/>
    </xf>
    <xf numFmtId="0" fontId="1" fillId="28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8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209" fontId="0" fillId="28" borderId="18" xfId="0" applyNumberFormat="1" applyFill="1" applyBorder="1" applyAlignment="1">
      <alignment vertical="center"/>
    </xf>
    <xf numFmtId="209" fontId="0" fillId="28" borderId="0" xfId="0" applyNumberFormat="1" applyFill="1" applyBorder="1" applyAlignment="1">
      <alignment vertical="center"/>
    </xf>
    <xf numFmtId="209" fontId="0" fillId="28" borderId="11" xfId="0" applyNumberFormat="1" applyFill="1" applyBorder="1" applyAlignment="1">
      <alignment vertical="center"/>
    </xf>
    <xf numFmtId="209" fontId="0" fillId="0" borderId="0" xfId="0" applyNumberForma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10" fontId="0" fillId="0" borderId="0" xfId="0" applyNumberFormat="1" applyBorder="1" applyAlignment="1">
      <alignment horizontal="right" vertical="center"/>
    </xf>
    <xf numFmtId="211" fontId="0" fillId="0" borderId="0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211" fontId="0" fillId="28" borderId="17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209" fontId="0" fillId="28" borderId="13" xfId="0" applyNumberFormat="1" applyFill="1" applyBorder="1" applyAlignment="1">
      <alignment vertical="center"/>
    </xf>
    <xf numFmtId="210" fontId="0" fillId="0" borderId="0" xfId="0" applyNumberFormat="1" applyFill="1" applyBorder="1" applyAlignment="1">
      <alignment horizontal="right" vertical="center"/>
    </xf>
    <xf numFmtId="210" fontId="0" fillId="28" borderId="17" xfId="0" applyNumberFormat="1" applyFill="1" applyBorder="1" applyAlignment="1">
      <alignment vertical="center"/>
    </xf>
    <xf numFmtId="210" fontId="0" fillId="0" borderId="0" xfId="0" applyNumberFormat="1" applyAlignment="1">
      <alignment/>
    </xf>
    <xf numFmtId="210" fontId="6" fillId="0" borderId="0" xfId="0" applyNumberFormat="1" applyFont="1" applyFill="1" applyBorder="1" applyAlignment="1">
      <alignment horizontal="right" vertical="center"/>
    </xf>
    <xf numFmtId="211" fontId="0" fillId="0" borderId="0" xfId="0" applyNumberFormat="1" applyFill="1" applyBorder="1" applyAlignment="1">
      <alignment horizontal="right" vertical="center"/>
    </xf>
    <xf numFmtId="210" fontId="6" fillId="0" borderId="20" xfId="0" applyNumberFormat="1" applyFont="1" applyFill="1" applyBorder="1" applyAlignment="1">
      <alignment horizontal="right" vertical="center"/>
    </xf>
    <xf numFmtId="211" fontId="0" fillId="0" borderId="20" xfId="0" applyNumberFormat="1" applyFont="1" applyFill="1" applyBorder="1" applyAlignment="1">
      <alignment horizontal="right" vertical="center"/>
    </xf>
    <xf numFmtId="0" fontId="0" fillId="0" borderId="0" xfId="63" applyFont="1" applyAlignment="1">
      <alignment/>
    </xf>
    <xf numFmtId="2" fontId="0" fillId="0" borderId="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top"/>
    </xf>
    <xf numFmtId="4" fontId="0" fillId="35" borderId="0" xfId="0" applyNumberFormat="1" applyFill="1" applyBorder="1" applyAlignment="1">
      <alignment vertical="center"/>
    </xf>
    <xf numFmtId="4" fontId="0" fillId="35" borderId="13" xfId="0" applyNumberFormat="1" applyFill="1" applyBorder="1" applyAlignment="1">
      <alignment vertical="center"/>
    </xf>
    <xf numFmtId="203" fontId="0" fillId="35" borderId="0" xfId="0" applyNumberFormat="1" applyFill="1" applyBorder="1" applyAlignment="1">
      <alignment horizontal="left" vertical="center"/>
    </xf>
    <xf numFmtId="203" fontId="0" fillId="35" borderId="13" xfId="0" applyNumberForma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203" fontId="0" fillId="35" borderId="18" xfId="0" applyNumberFormat="1" applyFill="1" applyBorder="1" applyAlignment="1">
      <alignment horizontal="left" vertical="center"/>
    </xf>
    <xf numFmtId="213" fontId="0" fillId="36" borderId="18" xfId="0" applyNumberFormat="1" applyFill="1" applyBorder="1" applyAlignment="1">
      <alignment horizontal="right" vertical="center"/>
    </xf>
    <xf numFmtId="213" fontId="0" fillId="36" borderId="13" xfId="0" applyNumberFormat="1" applyFill="1" applyBorder="1" applyAlignment="1">
      <alignment horizontal="right" vertical="center"/>
    </xf>
    <xf numFmtId="213" fontId="0" fillId="36" borderId="0" xfId="0" applyNumberFormat="1" applyFill="1" applyBorder="1" applyAlignment="1">
      <alignment horizontal="right" vertical="center"/>
    </xf>
    <xf numFmtId="203" fontId="0" fillId="36" borderId="13" xfId="0" applyNumberFormat="1" applyFill="1" applyBorder="1" applyAlignment="1">
      <alignment horizontal="left" vertical="center"/>
    </xf>
    <xf numFmtId="203" fontId="0" fillId="36" borderId="18" xfId="0" applyNumberFormat="1" applyFill="1" applyBorder="1" applyAlignment="1">
      <alignment horizontal="left" vertical="center"/>
    </xf>
    <xf numFmtId="203" fontId="0" fillId="36" borderId="0" xfId="0" applyNumberFormat="1" applyFill="1" applyBorder="1" applyAlignment="1">
      <alignment horizontal="left" vertical="center"/>
    </xf>
    <xf numFmtId="210" fontId="0" fillId="36" borderId="0" xfId="0" applyNumberFormat="1" applyFill="1" applyBorder="1" applyAlignment="1">
      <alignment horizontal="right" vertical="center"/>
    </xf>
    <xf numFmtId="210" fontId="0" fillId="36" borderId="20" xfId="0" applyNumberFormat="1" applyFill="1" applyBorder="1" applyAlignment="1">
      <alignment horizontal="right" vertical="center"/>
    </xf>
    <xf numFmtId="4" fontId="0" fillId="36" borderId="0" xfId="0" applyNumberFormat="1" applyFill="1" applyBorder="1" applyAlignment="1">
      <alignment horizontal="left" vertical="center"/>
    </xf>
    <xf numFmtId="4" fontId="0" fillId="36" borderId="10" xfId="0" applyNumberFormat="1" applyFill="1" applyBorder="1" applyAlignment="1">
      <alignment horizontal="left" vertical="center"/>
    </xf>
    <xf numFmtId="211" fontId="0" fillId="36" borderId="0" xfId="0" applyNumberFormat="1" applyFill="1" applyBorder="1" applyAlignment="1">
      <alignment horizontal="right" vertical="center"/>
    </xf>
    <xf numFmtId="211" fontId="0" fillId="36" borderId="20" xfId="0" applyNumberFormat="1" applyFill="1" applyBorder="1" applyAlignment="1">
      <alignment horizontal="right" vertical="center"/>
    </xf>
    <xf numFmtId="210" fontId="6" fillId="36" borderId="0" xfId="0" applyNumberFormat="1" applyFont="1" applyFill="1" applyBorder="1" applyAlignment="1">
      <alignment horizontal="right" vertical="center"/>
    </xf>
    <xf numFmtId="0" fontId="1" fillId="36" borderId="15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/>
    </xf>
    <xf numFmtId="4" fontId="0" fillId="37" borderId="0" xfId="0" applyNumberFormat="1" applyFill="1" applyBorder="1" applyAlignment="1">
      <alignment vertical="center"/>
    </xf>
    <xf numFmtId="4" fontId="0" fillId="37" borderId="18" xfId="0" applyNumberFormat="1" applyFill="1" applyBorder="1" applyAlignment="1">
      <alignment vertical="center"/>
    </xf>
    <xf numFmtId="4" fontId="0" fillId="37" borderId="13" xfId="0" applyNumberFormat="1" applyFill="1" applyBorder="1" applyAlignment="1">
      <alignment vertical="center"/>
    </xf>
    <xf numFmtId="210" fontId="0" fillId="35" borderId="15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211" fontId="0" fillId="35" borderId="15" xfId="0" applyNumberFormat="1" applyFill="1" applyBorder="1" applyAlignment="1">
      <alignment vertical="center"/>
    </xf>
    <xf numFmtId="0" fontId="1" fillId="35" borderId="21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vertical="center"/>
    </xf>
    <xf numFmtId="210" fontId="0" fillId="35" borderId="21" xfId="0" applyNumberFormat="1" applyFill="1" applyBorder="1" applyAlignment="1">
      <alignment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vertical="center"/>
    </xf>
    <xf numFmtId="210" fontId="0" fillId="35" borderId="16" xfId="0" applyNumberFormat="1" applyFill="1" applyBorder="1" applyAlignment="1">
      <alignment vertical="center"/>
    </xf>
    <xf numFmtId="211" fontId="0" fillId="35" borderId="21" xfId="0" applyNumberFormat="1" applyFill="1" applyBorder="1" applyAlignment="1">
      <alignment vertical="center"/>
    </xf>
    <xf numFmtId="211" fontId="0" fillId="35" borderId="16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4" fontId="0" fillId="37" borderId="11" xfId="0" applyNumberFormat="1" applyFill="1" applyBorder="1" applyAlignment="1">
      <alignment vertical="center"/>
    </xf>
    <xf numFmtId="10" fontId="0" fillId="36" borderId="0" xfId="0" applyNumberFormat="1" applyFill="1" applyBorder="1" applyAlignment="1">
      <alignment vertical="center"/>
    </xf>
    <xf numFmtId="10" fontId="0" fillId="35" borderId="0" xfId="52" applyNumberFormat="1" applyFont="1" applyFill="1" applyBorder="1" applyAlignment="1">
      <alignment horizontal="center" vertical="center"/>
    </xf>
    <xf numFmtId="10" fontId="0" fillId="36" borderId="13" xfId="0" applyNumberFormat="1" applyFill="1" applyBorder="1" applyAlignment="1">
      <alignment vertical="center"/>
    </xf>
    <xf numFmtId="10" fontId="0" fillId="35" borderId="13" xfId="5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1" fillId="36" borderId="13" xfId="0" applyFont="1" applyFill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9" fillId="0" borderId="19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rau hinterlegt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eiß hinterleg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114300</xdr:colOff>
      <xdr:row>31</xdr:row>
      <xdr:rowOff>104775</xdr:rowOff>
    </xdr:from>
    <xdr:to>
      <xdr:col>41</xdr:col>
      <xdr:colOff>400050</xdr:colOff>
      <xdr:row>31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7830800" y="6600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121</xdr:row>
      <xdr:rowOff>0</xdr:rowOff>
    </xdr:from>
    <xdr:to>
      <xdr:col>41</xdr:col>
      <xdr:colOff>409575</xdr:colOff>
      <xdr:row>121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7840325" y="26079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121</xdr:row>
      <xdr:rowOff>0</xdr:rowOff>
    </xdr:from>
    <xdr:to>
      <xdr:col>41</xdr:col>
      <xdr:colOff>409575</xdr:colOff>
      <xdr:row>121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7840325" y="26079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67</xdr:row>
      <xdr:rowOff>104775</xdr:rowOff>
    </xdr:from>
    <xdr:to>
      <xdr:col>41</xdr:col>
      <xdr:colOff>400050</xdr:colOff>
      <xdr:row>67</xdr:row>
      <xdr:rowOff>104775</xdr:rowOff>
    </xdr:to>
    <xdr:sp>
      <xdr:nvSpPr>
        <xdr:cNvPr id="4" name="Line -1023"/>
        <xdr:cNvSpPr>
          <a:spLocks/>
        </xdr:cNvSpPr>
      </xdr:nvSpPr>
      <xdr:spPr>
        <a:xfrm flipH="1">
          <a:off x="17830800" y="14592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103</xdr:row>
      <xdr:rowOff>104775</xdr:rowOff>
    </xdr:from>
    <xdr:to>
      <xdr:col>41</xdr:col>
      <xdr:colOff>400050</xdr:colOff>
      <xdr:row>103</xdr:row>
      <xdr:rowOff>104775</xdr:rowOff>
    </xdr:to>
    <xdr:sp>
      <xdr:nvSpPr>
        <xdr:cNvPr id="5" name="Line -1022"/>
        <xdr:cNvSpPr>
          <a:spLocks/>
        </xdr:cNvSpPr>
      </xdr:nvSpPr>
      <xdr:spPr>
        <a:xfrm flipH="1">
          <a:off x="17830800" y="22583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06"/>
  <sheetViews>
    <sheetView tabSelected="1" workbookViewId="0" topLeftCell="A34">
      <pane ySplit="17440" topLeftCell="BM87" activePane="topLeft" state="split"/>
      <selection pane="topLeft" activeCell="C6" sqref="C6:AP6"/>
      <selection pane="bottomLeft" activeCell="B92" sqref="B92"/>
    </sheetView>
  </sheetViews>
  <sheetFormatPr defaultColWidth="11.421875" defaultRowHeight="12.75"/>
  <cols>
    <col min="1" max="1" width="9.421875" style="0" customWidth="1"/>
    <col min="2" max="2" width="31.421875" style="0" bestFit="1" customWidth="1"/>
    <col min="3" max="3" width="10.28125" style="0" customWidth="1"/>
    <col min="4" max="4" width="9.8515625" style="0" customWidth="1"/>
    <col min="5" max="5" width="1.1484375" style="0" customWidth="1"/>
    <col min="6" max="6" width="3.421875" style="0" bestFit="1" customWidth="1"/>
    <col min="7" max="7" width="10.7109375" style="0" customWidth="1"/>
    <col min="8" max="8" width="1.1484375" style="0" customWidth="1"/>
    <col min="9" max="9" width="3.421875" style="0" customWidth="1"/>
    <col min="10" max="10" width="10.7109375" style="0" customWidth="1"/>
    <col min="11" max="11" width="1.1484375" style="0" customWidth="1"/>
    <col min="12" max="12" width="3.421875" style="0" customWidth="1"/>
    <col min="13" max="13" width="10.7109375" style="0" customWidth="1"/>
    <col min="14" max="14" width="1.1484375" style="0" customWidth="1"/>
    <col min="15" max="15" width="3.421875" style="0" customWidth="1"/>
    <col min="16" max="16" width="10.7109375" style="0" customWidth="1"/>
    <col min="17" max="17" width="1.1484375" style="0" customWidth="1"/>
    <col min="18" max="18" width="3.421875" style="0" customWidth="1"/>
    <col min="19" max="19" width="10.7109375" style="0" customWidth="1"/>
    <col min="20" max="20" width="1.1484375" style="0" customWidth="1"/>
    <col min="21" max="21" width="3.421875" style="0" customWidth="1"/>
    <col min="22" max="22" width="10.7109375" style="0" customWidth="1"/>
    <col min="23" max="23" width="1.1484375" style="0" customWidth="1"/>
    <col min="24" max="24" width="3.421875" style="0" customWidth="1"/>
    <col min="25" max="25" width="10.7109375" style="0" customWidth="1"/>
    <col min="26" max="26" width="1.1484375" style="0" customWidth="1"/>
    <col min="27" max="27" width="4.28125" style="0" customWidth="1"/>
    <col min="28" max="28" width="1.1484375" style="0" customWidth="1"/>
    <col min="29" max="33" width="7.140625" style="0" customWidth="1"/>
    <col min="34" max="34" width="1.1484375" style="0" customWidth="1"/>
    <col min="35" max="35" width="6.8515625" style="0" customWidth="1"/>
    <col min="36" max="36" width="10.7109375" style="0" customWidth="1"/>
    <col min="37" max="37" width="1.1484375" style="0" customWidth="1"/>
    <col min="38" max="38" width="10.7109375" style="0" customWidth="1"/>
    <col min="39" max="39" width="13.140625" style="0" bestFit="1" customWidth="1"/>
    <col min="40" max="40" width="0.9921875" style="0" customWidth="1"/>
    <col min="41" max="42" width="10.7109375" style="0" customWidth="1"/>
  </cols>
  <sheetData>
    <row r="1" ht="6" customHeight="1" thickBot="1"/>
    <row r="2" spans="1:42" ht="12" customHeight="1">
      <c r="A2" s="130" t="s">
        <v>21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50" t="s">
        <v>129</v>
      </c>
    </row>
    <row r="3" spans="1:42" ht="12.75" thickBo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51"/>
    </row>
    <row r="4" spans="1:42" ht="12" customHeight="1">
      <c r="A4" s="136" t="s">
        <v>40</v>
      </c>
      <c r="B4" s="137"/>
      <c r="C4" s="140" t="s">
        <v>50</v>
      </c>
      <c r="D4" s="141"/>
      <c r="E4" s="141"/>
      <c r="F4" s="141"/>
      <c r="G4" s="141"/>
      <c r="H4" s="141"/>
      <c r="I4" s="141"/>
      <c r="J4" s="141"/>
      <c r="K4" s="33"/>
      <c r="L4" s="33"/>
      <c r="M4" s="144" t="s">
        <v>18</v>
      </c>
      <c r="N4" s="144"/>
      <c r="O4" s="144"/>
      <c r="P4" s="144"/>
      <c r="Q4" s="144"/>
      <c r="R4" s="144"/>
      <c r="S4" s="144"/>
      <c r="T4" s="144"/>
      <c r="U4" s="144"/>
      <c r="V4" s="145"/>
      <c r="W4" s="145"/>
      <c r="X4" s="145"/>
      <c r="Y4" s="145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152" t="s">
        <v>103</v>
      </c>
      <c r="AK4" s="152"/>
      <c r="AL4" s="153"/>
      <c r="AM4" s="153"/>
      <c r="AN4" s="31"/>
      <c r="AO4" s="155" t="s">
        <v>133</v>
      </c>
      <c r="AP4" s="137" t="s">
        <v>0</v>
      </c>
    </row>
    <row r="5" spans="1:42" ht="36" customHeight="1" thickBot="1">
      <c r="A5" s="138"/>
      <c r="B5" s="139"/>
      <c r="C5" s="142"/>
      <c r="D5" s="143"/>
      <c r="E5" s="143"/>
      <c r="F5" s="143"/>
      <c r="G5" s="143"/>
      <c r="H5" s="143"/>
      <c r="I5" s="143"/>
      <c r="J5" s="143"/>
      <c r="K5" s="34"/>
      <c r="L5" s="34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154"/>
      <c r="AK5" s="154"/>
      <c r="AL5" s="154"/>
      <c r="AM5" s="154"/>
      <c r="AN5" s="32"/>
      <c r="AO5" s="156"/>
      <c r="AP5" s="148"/>
    </row>
    <row r="6" spans="1:42" ht="3.75" customHeight="1">
      <c r="A6" s="117"/>
      <c r="B6" s="118"/>
      <c r="C6" s="11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1"/>
    </row>
    <row r="7" spans="1:44" ht="17.25" customHeight="1">
      <c r="A7" s="8" t="s">
        <v>57</v>
      </c>
      <c r="B7" s="82" t="s">
        <v>25</v>
      </c>
      <c r="C7" s="38" t="s">
        <v>80</v>
      </c>
      <c r="D7" s="80">
        <v>200</v>
      </c>
      <c r="E7" s="41"/>
      <c r="F7" s="41"/>
      <c r="G7" s="39" t="s">
        <v>27</v>
      </c>
      <c r="H7" s="39"/>
      <c r="I7" s="39"/>
      <c r="J7" s="74">
        <v>220</v>
      </c>
      <c r="K7" s="37"/>
      <c r="L7" s="37"/>
      <c r="M7" s="39" t="s">
        <v>76</v>
      </c>
      <c r="N7" s="39"/>
      <c r="O7" s="39"/>
      <c r="P7" s="47">
        <f>J15</f>
        <v>240</v>
      </c>
      <c r="Q7" s="39"/>
      <c r="R7" s="39"/>
      <c r="S7" s="39" t="s">
        <v>67</v>
      </c>
      <c r="T7" s="39"/>
      <c r="U7" s="39"/>
      <c r="V7" s="78">
        <v>30</v>
      </c>
      <c r="W7" s="41"/>
      <c r="X7" s="41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 t="s">
        <v>70</v>
      </c>
      <c r="AJ7" s="74">
        <v>1</v>
      </c>
      <c r="AK7" s="37"/>
      <c r="AL7" s="39" t="s">
        <v>51</v>
      </c>
      <c r="AM7" s="76">
        <f>V7/AJ7</f>
        <v>30</v>
      </c>
      <c r="AN7" s="39"/>
      <c r="AO7" s="39" t="s">
        <v>52</v>
      </c>
      <c r="AP7" s="77" t="s">
        <v>56</v>
      </c>
      <c r="AR7" s="39"/>
    </row>
    <row r="8" spans="1:44" ht="17.25" customHeight="1">
      <c r="A8" s="8" t="s">
        <v>58</v>
      </c>
      <c r="B8" s="82" t="s">
        <v>63</v>
      </c>
      <c r="C8" s="38" t="s">
        <v>82</v>
      </c>
      <c r="D8" s="80">
        <v>80</v>
      </c>
      <c r="E8" s="41"/>
      <c r="F8" s="41"/>
      <c r="G8" s="39" t="s">
        <v>29</v>
      </c>
      <c r="H8" s="39"/>
      <c r="I8" s="39"/>
      <c r="J8" s="74">
        <v>10</v>
      </c>
      <c r="K8" s="37"/>
      <c r="L8" s="37"/>
      <c r="M8" s="39" t="s">
        <v>77</v>
      </c>
      <c r="N8" s="39"/>
      <c r="O8" s="39"/>
      <c r="P8" s="74">
        <v>3</v>
      </c>
      <c r="Q8" s="39"/>
      <c r="R8" s="39"/>
      <c r="S8" s="39" t="s">
        <v>68</v>
      </c>
      <c r="T8" s="39"/>
      <c r="U8" s="39"/>
      <c r="V8" s="78">
        <v>10</v>
      </c>
      <c r="W8" s="41"/>
      <c r="X8" s="41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 t="s">
        <v>71</v>
      </c>
      <c r="AJ8" s="74">
        <v>1</v>
      </c>
      <c r="AK8" s="37"/>
      <c r="AL8" s="39" t="s">
        <v>53</v>
      </c>
      <c r="AM8" s="76" t="s">
        <v>73</v>
      </c>
      <c r="AN8" s="39"/>
      <c r="AO8" s="39" t="s">
        <v>84</v>
      </c>
      <c r="AP8" s="77" t="s">
        <v>56</v>
      </c>
      <c r="AR8" s="39"/>
    </row>
    <row r="9" spans="1:44" ht="17.25" customHeight="1">
      <c r="A9" s="8" t="s">
        <v>59</v>
      </c>
      <c r="B9" s="82" t="s">
        <v>64</v>
      </c>
      <c r="C9" s="38" t="s">
        <v>81</v>
      </c>
      <c r="D9" s="80">
        <f>D7-D8</f>
        <v>120</v>
      </c>
      <c r="E9" s="41"/>
      <c r="F9" s="41"/>
      <c r="G9" s="39" t="s">
        <v>30</v>
      </c>
      <c r="H9" s="39"/>
      <c r="I9" s="39"/>
      <c r="J9" s="74">
        <v>0</v>
      </c>
      <c r="K9" s="37"/>
      <c r="L9" s="37"/>
      <c r="M9" s="43" t="s">
        <v>78</v>
      </c>
      <c r="N9" s="43"/>
      <c r="O9" s="43"/>
      <c r="P9" s="75">
        <v>1</v>
      </c>
      <c r="Q9" s="39"/>
      <c r="R9" s="39"/>
      <c r="S9" s="43" t="s">
        <v>69</v>
      </c>
      <c r="T9" s="43"/>
      <c r="U9" s="43"/>
      <c r="V9" s="79">
        <v>5</v>
      </c>
      <c r="W9" s="41"/>
      <c r="X9" s="41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3" t="s">
        <v>72</v>
      </c>
      <c r="AJ9" s="75">
        <v>1</v>
      </c>
      <c r="AK9" s="37"/>
      <c r="AL9" s="39" t="s">
        <v>36</v>
      </c>
      <c r="AM9" s="76" t="s">
        <v>73</v>
      </c>
      <c r="AN9" s="39"/>
      <c r="AO9" s="39" t="s">
        <v>37</v>
      </c>
      <c r="AP9" s="77" t="s">
        <v>56</v>
      </c>
      <c r="AR9" s="39"/>
    </row>
    <row r="10" spans="1:44" ht="17.25" customHeight="1">
      <c r="A10" s="8" t="s">
        <v>60</v>
      </c>
      <c r="B10" s="82" t="s">
        <v>65</v>
      </c>
      <c r="C10" s="38"/>
      <c r="D10" s="41"/>
      <c r="E10" s="41"/>
      <c r="F10" s="41"/>
      <c r="G10" s="39" t="s">
        <v>31</v>
      </c>
      <c r="H10" s="39"/>
      <c r="I10" s="39"/>
      <c r="J10" s="74">
        <v>0</v>
      </c>
      <c r="K10" s="37"/>
      <c r="L10" s="37"/>
      <c r="M10" s="39" t="s">
        <v>26</v>
      </c>
      <c r="N10" s="39"/>
      <c r="O10" s="39"/>
      <c r="P10" s="41">
        <f>SUM(P7:P9)</f>
        <v>244</v>
      </c>
      <c r="Q10" s="39"/>
      <c r="R10" s="39"/>
      <c r="S10" s="39" t="s">
        <v>83</v>
      </c>
      <c r="T10" s="39"/>
      <c r="U10" s="39"/>
      <c r="V10" s="42">
        <f>SUM(V7:V9)</f>
        <v>45</v>
      </c>
      <c r="W10" s="41"/>
      <c r="X10" s="41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1">
        <f>SUM(AJ7:AJ9)</f>
        <v>3</v>
      </c>
      <c r="AK10" s="37"/>
      <c r="AL10" s="39" t="s">
        <v>34</v>
      </c>
      <c r="AM10" s="76" t="s">
        <v>73</v>
      </c>
      <c r="AN10" s="39"/>
      <c r="AO10" s="39" t="s">
        <v>35</v>
      </c>
      <c r="AP10" s="77">
        <f>AJ15/AJ10</f>
        <v>1</v>
      </c>
      <c r="AR10" s="39"/>
    </row>
    <row r="11" spans="1:44" ht="17.25" customHeight="1">
      <c r="A11" s="8" t="s">
        <v>61</v>
      </c>
      <c r="B11" s="82" t="s">
        <v>65</v>
      </c>
      <c r="C11" s="38"/>
      <c r="D11" s="41"/>
      <c r="E11" s="41"/>
      <c r="F11" s="41"/>
      <c r="G11" s="39" t="s">
        <v>32</v>
      </c>
      <c r="H11" s="39"/>
      <c r="I11" s="39"/>
      <c r="J11" s="74">
        <v>0</v>
      </c>
      <c r="K11" s="37"/>
      <c r="L11" s="37"/>
      <c r="M11" s="39"/>
      <c r="N11" s="39"/>
      <c r="O11" s="39"/>
      <c r="P11" s="37"/>
      <c r="Q11" s="39"/>
      <c r="R11" s="39"/>
      <c r="S11" s="39"/>
      <c r="T11" s="39"/>
      <c r="U11" s="39"/>
      <c r="V11" s="39"/>
      <c r="W11" s="41"/>
      <c r="X11" s="41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1"/>
      <c r="AK11" s="37"/>
      <c r="AL11" s="39" t="s">
        <v>38</v>
      </c>
      <c r="AM11" s="76" t="s">
        <v>73</v>
      </c>
      <c r="AN11" s="39"/>
      <c r="AO11" s="39" t="s">
        <v>39</v>
      </c>
      <c r="AP11" s="77" t="s">
        <v>56</v>
      </c>
      <c r="AR11" s="39"/>
    </row>
    <row r="12" spans="1:45" ht="17.25" customHeight="1">
      <c r="A12" s="8" t="s">
        <v>62</v>
      </c>
      <c r="B12" s="82" t="s">
        <v>66</v>
      </c>
      <c r="C12" s="38"/>
      <c r="D12" s="41"/>
      <c r="E12" s="41"/>
      <c r="F12" s="41"/>
      <c r="G12" s="39" t="s">
        <v>33</v>
      </c>
      <c r="H12" s="39"/>
      <c r="I12" s="39"/>
      <c r="J12" s="74">
        <v>0</v>
      </c>
      <c r="K12" s="37"/>
      <c r="L12" s="37"/>
      <c r="M12" s="39" t="s">
        <v>90</v>
      </c>
      <c r="N12" s="39"/>
      <c r="O12" s="39"/>
      <c r="P12" s="74">
        <v>1</v>
      </c>
      <c r="Q12" s="39"/>
      <c r="R12" s="39"/>
      <c r="S12" s="39" t="s">
        <v>85</v>
      </c>
      <c r="T12" s="39"/>
      <c r="U12" s="39"/>
      <c r="V12" s="74">
        <v>1</v>
      </c>
      <c r="W12" s="41"/>
      <c r="X12" s="41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 t="s">
        <v>79</v>
      </c>
      <c r="AJ12" s="74">
        <v>1</v>
      </c>
      <c r="AK12" s="37"/>
      <c r="AL12" s="39"/>
      <c r="AM12" s="57"/>
      <c r="AN12" s="39"/>
      <c r="AO12" s="39"/>
      <c r="AP12" s="58"/>
      <c r="AR12" s="39"/>
      <c r="AS12" s="39"/>
    </row>
    <row r="13" spans="1:45" ht="17.25" customHeight="1">
      <c r="A13" s="8"/>
      <c r="B13" s="35"/>
      <c r="C13" s="38"/>
      <c r="D13" s="41"/>
      <c r="E13" s="37"/>
      <c r="F13" s="37"/>
      <c r="G13" s="39" t="s">
        <v>28</v>
      </c>
      <c r="H13" s="39"/>
      <c r="I13" s="39"/>
      <c r="J13" s="74">
        <v>10</v>
      </c>
      <c r="K13" s="37"/>
      <c r="L13" s="37"/>
      <c r="M13" s="39" t="s">
        <v>91</v>
      </c>
      <c r="N13" s="39"/>
      <c r="O13" s="39"/>
      <c r="P13" s="74">
        <v>1</v>
      </c>
      <c r="Q13" s="39"/>
      <c r="R13" s="39"/>
      <c r="S13" s="39" t="s">
        <v>86</v>
      </c>
      <c r="T13" s="39"/>
      <c r="U13" s="39"/>
      <c r="V13" s="74">
        <v>2</v>
      </c>
      <c r="W13" s="37"/>
      <c r="X13" s="37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 t="s">
        <v>88</v>
      </c>
      <c r="AJ13" s="74">
        <v>1</v>
      </c>
      <c r="AK13" s="37"/>
      <c r="AL13" s="39" t="s">
        <v>75</v>
      </c>
      <c r="AM13" s="76" t="s">
        <v>73</v>
      </c>
      <c r="AN13" s="39"/>
      <c r="AO13" s="39" t="s">
        <v>55</v>
      </c>
      <c r="AP13" s="77" t="s">
        <v>56</v>
      </c>
      <c r="AR13" s="39"/>
      <c r="AS13" s="39"/>
    </row>
    <row r="14" spans="1:45" ht="17.25" customHeight="1">
      <c r="A14" s="81" t="s">
        <v>96</v>
      </c>
      <c r="B14" s="35"/>
      <c r="C14" s="38"/>
      <c r="D14" s="37"/>
      <c r="E14" s="37"/>
      <c r="F14" s="37"/>
      <c r="G14" s="43"/>
      <c r="H14" s="43"/>
      <c r="I14" s="43"/>
      <c r="J14" s="43"/>
      <c r="K14" s="37"/>
      <c r="L14" s="37"/>
      <c r="M14" s="43" t="s">
        <v>92</v>
      </c>
      <c r="N14" s="43"/>
      <c r="O14" s="43"/>
      <c r="P14" s="75">
        <v>1</v>
      </c>
      <c r="Q14" s="39"/>
      <c r="R14" s="39"/>
      <c r="S14" s="43" t="s">
        <v>87</v>
      </c>
      <c r="T14" s="43"/>
      <c r="U14" s="43"/>
      <c r="V14" s="75">
        <v>1</v>
      </c>
      <c r="W14" s="37"/>
      <c r="X14" s="37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3" t="s">
        <v>89</v>
      </c>
      <c r="AJ14" s="75">
        <v>1</v>
      </c>
      <c r="AK14" s="37"/>
      <c r="AL14" s="39" t="s">
        <v>74</v>
      </c>
      <c r="AM14" s="76" t="s">
        <v>73</v>
      </c>
      <c r="AN14" s="39"/>
      <c r="AO14" s="39" t="s">
        <v>54</v>
      </c>
      <c r="AP14" s="77" t="s">
        <v>56</v>
      </c>
      <c r="AR14" s="39"/>
      <c r="AS14" s="39"/>
    </row>
    <row r="15" spans="1:45" ht="17.25" customHeight="1">
      <c r="A15" s="81" t="s">
        <v>97</v>
      </c>
      <c r="B15" s="35"/>
      <c r="C15" s="38" t="s">
        <v>101</v>
      </c>
      <c r="D15" s="80">
        <v>100</v>
      </c>
      <c r="E15" s="37"/>
      <c r="F15" s="37"/>
      <c r="G15" s="39" t="s">
        <v>76</v>
      </c>
      <c r="H15" s="39"/>
      <c r="I15" s="39"/>
      <c r="J15" s="41">
        <f>SUM(J7:J14)</f>
        <v>240</v>
      </c>
      <c r="K15" s="37"/>
      <c r="L15" s="37"/>
      <c r="M15" s="39" t="s">
        <v>93</v>
      </c>
      <c r="N15" s="39"/>
      <c r="O15" s="39"/>
      <c r="P15" s="41">
        <f>SUM(P12:P14)</f>
        <v>3</v>
      </c>
      <c r="Q15" s="39"/>
      <c r="R15" s="39"/>
      <c r="S15" s="39" t="s">
        <v>95</v>
      </c>
      <c r="T15" s="39"/>
      <c r="U15" s="39"/>
      <c r="V15" s="41">
        <f>SUM(V12:V14)</f>
        <v>4</v>
      </c>
      <c r="W15" s="37"/>
      <c r="X15" s="37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 t="s">
        <v>94</v>
      </c>
      <c r="AJ15" s="41">
        <f>SUM(AJ12:AJ14)</f>
        <v>3</v>
      </c>
      <c r="AK15" s="37"/>
      <c r="AL15" s="39"/>
      <c r="AM15" s="39"/>
      <c r="AN15" s="39"/>
      <c r="AO15" s="39"/>
      <c r="AP15" s="40"/>
      <c r="AR15" s="39"/>
      <c r="AS15" s="39"/>
    </row>
    <row r="16" spans="1:42" ht="3.75" customHeight="1" thickBot="1">
      <c r="A16" s="8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9"/>
      <c r="N16" s="39"/>
      <c r="O16" s="39"/>
      <c r="P16" s="41"/>
      <c r="Q16" s="39"/>
      <c r="R16" s="39"/>
      <c r="S16" s="39"/>
      <c r="T16" s="39"/>
      <c r="U16" s="39"/>
      <c r="V16" s="41"/>
      <c r="W16" s="37"/>
      <c r="X16" s="37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1"/>
      <c r="AK16" s="37"/>
      <c r="AL16" s="39"/>
      <c r="AM16" s="39"/>
      <c r="AN16" s="39"/>
      <c r="AO16" s="39"/>
      <c r="AP16" s="40"/>
    </row>
    <row r="17" spans="1:45" ht="18" customHeight="1">
      <c r="A17" s="122" t="s">
        <v>22</v>
      </c>
      <c r="B17" s="124" t="s">
        <v>107</v>
      </c>
      <c r="C17" s="122" t="s">
        <v>1</v>
      </c>
      <c r="D17" s="126" t="s">
        <v>2</v>
      </c>
      <c r="E17" s="28"/>
      <c r="F17" s="28"/>
      <c r="G17" s="126" t="s">
        <v>106</v>
      </c>
      <c r="H17" s="126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114" t="s">
        <v>7</v>
      </c>
      <c r="AK17" s="27"/>
      <c r="AL17" s="114" t="s">
        <v>105</v>
      </c>
      <c r="AM17" s="128" t="s">
        <v>3</v>
      </c>
      <c r="AN17" s="29"/>
      <c r="AO17" s="114" t="s">
        <v>4</v>
      </c>
      <c r="AP17" s="115" t="s">
        <v>5</v>
      </c>
      <c r="AS17" t="s">
        <v>23</v>
      </c>
    </row>
    <row r="18" spans="1:42" ht="18" customHeight="1">
      <c r="A18" s="123"/>
      <c r="B18" s="125"/>
      <c r="C18" s="123"/>
      <c r="D18" s="113"/>
      <c r="E18" s="18"/>
      <c r="F18" s="18"/>
      <c r="G18" s="18">
        <v>1</v>
      </c>
      <c r="H18" s="18"/>
      <c r="I18" s="18"/>
      <c r="J18" s="18">
        <v>2</v>
      </c>
      <c r="K18" s="18"/>
      <c r="L18" s="18"/>
      <c r="M18" s="18">
        <v>3</v>
      </c>
      <c r="N18" s="18"/>
      <c r="O18" s="18"/>
      <c r="P18" s="18">
        <v>4</v>
      </c>
      <c r="Q18" s="18"/>
      <c r="R18" s="18"/>
      <c r="S18" s="18">
        <v>5</v>
      </c>
      <c r="T18" s="18"/>
      <c r="U18" s="18"/>
      <c r="V18" s="18">
        <v>6</v>
      </c>
      <c r="W18" s="18"/>
      <c r="X18" s="18"/>
      <c r="Y18" s="18">
        <v>7</v>
      </c>
      <c r="Z18" s="18"/>
      <c r="AA18" s="18"/>
      <c r="AB18" s="18"/>
      <c r="AC18" s="113" t="s">
        <v>123</v>
      </c>
      <c r="AD18" s="113"/>
      <c r="AE18" s="113"/>
      <c r="AF18" s="113"/>
      <c r="AG18" s="113"/>
      <c r="AH18" s="18"/>
      <c r="AI18" s="18" t="s">
        <v>112</v>
      </c>
      <c r="AJ18" s="113"/>
      <c r="AK18" s="18"/>
      <c r="AL18" s="113"/>
      <c r="AM18" s="129"/>
      <c r="AN18" s="30"/>
      <c r="AO18" s="113"/>
      <c r="AP18" s="116"/>
    </row>
    <row r="19" spans="1:42" ht="18" customHeight="1">
      <c r="A19" s="106"/>
      <c r="B19" s="107" t="s">
        <v>49</v>
      </c>
      <c r="C19" s="106"/>
      <c r="D19" s="18"/>
      <c r="E19" s="18"/>
      <c r="F19" s="18" t="s">
        <v>115</v>
      </c>
      <c r="G19" s="109" t="s">
        <v>24</v>
      </c>
      <c r="H19" s="18"/>
      <c r="I19" s="18" t="s">
        <v>116</v>
      </c>
      <c r="J19" s="109" t="s">
        <v>48</v>
      </c>
      <c r="K19" s="18"/>
      <c r="L19" s="18" t="s">
        <v>117</v>
      </c>
      <c r="M19" s="109" t="s">
        <v>48</v>
      </c>
      <c r="N19" s="18"/>
      <c r="O19" s="18" t="s">
        <v>118</v>
      </c>
      <c r="P19" s="109" t="s">
        <v>48</v>
      </c>
      <c r="Q19" s="18"/>
      <c r="R19" s="18" t="s">
        <v>119</v>
      </c>
      <c r="S19" s="109" t="s">
        <v>48</v>
      </c>
      <c r="T19" s="18"/>
      <c r="U19" s="18" t="s">
        <v>120</v>
      </c>
      <c r="V19" s="109" t="s">
        <v>48</v>
      </c>
      <c r="W19" s="18"/>
      <c r="X19" s="18" t="s">
        <v>121</v>
      </c>
      <c r="Y19" s="109" t="s">
        <v>48</v>
      </c>
      <c r="Z19" s="18"/>
      <c r="AA19" s="18" t="s">
        <v>122</v>
      </c>
      <c r="AB19" s="18"/>
      <c r="AC19" s="18" t="s">
        <v>124</v>
      </c>
      <c r="AD19" s="18" t="s">
        <v>125</v>
      </c>
      <c r="AE19" s="18" t="s">
        <v>126</v>
      </c>
      <c r="AF19" s="18" t="s">
        <v>127</v>
      </c>
      <c r="AG19" s="18" t="s">
        <v>128</v>
      </c>
      <c r="AH19" s="18"/>
      <c r="AI19" s="18" t="s">
        <v>111</v>
      </c>
      <c r="AJ19" s="18"/>
      <c r="AK19" s="18"/>
      <c r="AL19" s="18"/>
      <c r="AM19" s="30"/>
      <c r="AN19" s="30"/>
      <c r="AO19" s="18"/>
      <c r="AP19" s="108"/>
    </row>
    <row r="20" spans="1:42" s="112" customFormat="1" ht="18" customHeight="1" thickBot="1">
      <c r="A20" s="16"/>
      <c r="B20" s="17" t="s">
        <v>130</v>
      </c>
      <c r="C20" s="16"/>
      <c r="D20" s="7"/>
      <c r="E20" s="7"/>
      <c r="F20" s="7"/>
      <c r="G20" s="110"/>
      <c r="H20" s="7"/>
      <c r="I20" s="7"/>
      <c r="J20" s="110"/>
      <c r="K20" s="7"/>
      <c r="L20" s="7"/>
      <c r="M20" s="110"/>
      <c r="N20" s="7"/>
      <c r="O20" s="7"/>
      <c r="P20" s="110"/>
      <c r="Q20" s="7"/>
      <c r="R20" s="7"/>
      <c r="S20" s="110"/>
      <c r="T20" s="7"/>
      <c r="U20" s="7"/>
      <c r="V20" s="110"/>
      <c r="W20" s="7"/>
      <c r="X20" s="7"/>
      <c r="Y20" s="110"/>
      <c r="Z20" s="7"/>
      <c r="AA20" s="7"/>
      <c r="AB20" s="7"/>
      <c r="AC20" s="7"/>
      <c r="AD20" s="7"/>
      <c r="AE20" s="7"/>
      <c r="AF20" s="7" t="s">
        <v>131</v>
      </c>
      <c r="AG20" s="7" t="s">
        <v>132</v>
      </c>
      <c r="AH20" s="7"/>
      <c r="AI20" s="7"/>
      <c r="AJ20" s="7"/>
      <c r="AK20" s="7"/>
      <c r="AL20" s="7"/>
      <c r="AM20" s="14"/>
      <c r="AN20" s="14"/>
      <c r="AO20" s="7"/>
      <c r="AP20" s="111"/>
    </row>
    <row r="21" spans="1:42" ht="18" customHeight="1">
      <c r="A21" s="8">
        <v>100</v>
      </c>
      <c r="B21" s="9" t="s">
        <v>8</v>
      </c>
      <c r="C21" s="86">
        <f>D7</f>
        <v>200</v>
      </c>
      <c r="D21" s="87" t="s">
        <v>10</v>
      </c>
      <c r="E21" s="1"/>
      <c r="F21" s="1"/>
      <c r="G21" s="11"/>
      <c r="H21" s="1"/>
      <c r="I21" s="11"/>
      <c r="J21" s="11"/>
      <c r="K21" s="11"/>
      <c r="L21" s="11"/>
      <c r="M21" s="11"/>
      <c r="N21" s="1"/>
      <c r="O21" s="11"/>
      <c r="P21" s="11"/>
      <c r="Q21" s="11"/>
      <c r="R21" s="11"/>
      <c r="S21" s="11"/>
      <c r="T21" s="1"/>
      <c r="U21" s="11"/>
      <c r="V21" s="11"/>
      <c r="W21" s="11"/>
      <c r="X21" s="11"/>
      <c r="Y21" s="11"/>
      <c r="Z21" s="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68"/>
      <c r="AM21" s="24">
        <f>(C21*AL21)</f>
        <v>0</v>
      </c>
      <c r="AN21" s="24"/>
      <c r="AO21" s="1"/>
      <c r="AP21" s="2"/>
    </row>
    <row r="22" spans="1:42" ht="18" customHeight="1" thickBot="1">
      <c r="A22" s="8">
        <v>200</v>
      </c>
      <c r="B22" s="9" t="s">
        <v>9</v>
      </c>
      <c r="C22" s="86">
        <f>D7</f>
        <v>200</v>
      </c>
      <c r="D22" s="87" t="s">
        <v>10</v>
      </c>
      <c r="E22" s="1"/>
      <c r="F22" s="71"/>
      <c r="G22" s="83"/>
      <c r="H22" s="1"/>
      <c r="I22" s="71"/>
      <c r="J22" s="83"/>
      <c r="K22" s="11"/>
      <c r="L22" s="71"/>
      <c r="M22" s="83"/>
      <c r="N22" s="1"/>
      <c r="O22" s="71"/>
      <c r="P22" s="83"/>
      <c r="Q22" s="11"/>
      <c r="R22" s="71"/>
      <c r="S22" s="83"/>
      <c r="T22" s="1"/>
      <c r="U22" s="71"/>
      <c r="V22" s="83"/>
      <c r="W22" s="11"/>
      <c r="X22" s="71"/>
      <c r="Y22" s="83"/>
      <c r="Z22" s="1"/>
      <c r="AA22" s="63">
        <f>F22+I22+L22+O22+R22+U22+X22</f>
        <v>0</v>
      </c>
      <c r="AB22" s="11"/>
      <c r="AC22" s="104"/>
      <c r="AD22" s="104"/>
      <c r="AE22" s="104"/>
      <c r="AF22" s="104"/>
      <c r="AG22" s="104"/>
      <c r="AH22" s="11"/>
      <c r="AI22" s="105">
        <f>SUM(AC22:AG22)</f>
        <v>0</v>
      </c>
      <c r="AJ22" s="11" t="e">
        <f>((F22*G22)+(I22*J22)+(L22*M22)+(O22*P22)+(R22*S22)+(U22*V22)+(X22*Y22))/AA22*(1+AI22)</f>
        <v>#DIV/0!</v>
      </c>
      <c r="AK22" s="11"/>
      <c r="AL22" s="69"/>
      <c r="AM22" s="24">
        <f>(C22*AL22)</f>
        <v>0</v>
      </c>
      <c r="AN22" s="24"/>
      <c r="AO22" s="1"/>
      <c r="AP22" s="2"/>
    </row>
    <row r="23" spans="1:42" ht="18" customHeight="1">
      <c r="A23" s="89">
        <v>300</v>
      </c>
      <c r="B23" s="90" t="s">
        <v>102</v>
      </c>
      <c r="C23" s="97">
        <f>V7</f>
        <v>30</v>
      </c>
      <c r="D23" s="90" t="s">
        <v>110</v>
      </c>
      <c r="E23" s="64"/>
      <c r="F23" s="72">
        <v>1</v>
      </c>
      <c r="G23" s="84">
        <v>300</v>
      </c>
      <c r="H23" s="64"/>
      <c r="I23" s="72">
        <v>2</v>
      </c>
      <c r="J23" s="84">
        <v>200</v>
      </c>
      <c r="K23" s="21"/>
      <c r="L23" s="72"/>
      <c r="M23" s="84"/>
      <c r="N23" s="64"/>
      <c r="O23" s="72"/>
      <c r="P23" s="84"/>
      <c r="Q23" s="21"/>
      <c r="R23" s="72"/>
      <c r="S23" s="84"/>
      <c r="T23" s="64"/>
      <c r="U23" s="72"/>
      <c r="V23" s="84"/>
      <c r="W23" s="21"/>
      <c r="X23" s="72"/>
      <c r="Y23" s="84"/>
      <c r="Z23" s="64"/>
      <c r="AA23" s="67">
        <f>F23+I23+L23+O23+R23+U23+X23</f>
        <v>3</v>
      </c>
      <c r="AB23" s="64"/>
      <c r="AC23" s="102"/>
      <c r="AD23" s="102"/>
      <c r="AE23" s="102"/>
      <c r="AF23" s="102"/>
      <c r="AG23" s="102"/>
      <c r="AH23" s="64"/>
      <c r="AI23" s="103">
        <f>SUM(AC23:AG23)</f>
        <v>0</v>
      </c>
      <c r="AJ23" s="21">
        <f>((F23*G23)+(I23*J23)+(L23*M23)+(O23*P23)+(R23*S23)+(U23*V23)+(X23*Y23))/AA23*(1+AI23)</f>
        <v>233.33333333333334</v>
      </c>
      <c r="AK23" s="21"/>
      <c r="AL23" s="70"/>
      <c r="AM23" s="23">
        <f aca="true" t="shared" si="0" ref="AM23:AM28">AL23*C23</f>
        <v>0</v>
      </c>
      <c r="AN23" s="23"/>
      <c r="AO23" s="20"/>
      <c r="AP23" s="22"/>
    </row>
    <row r="24" spans="1:42" ht="18" customHeight="1">
      <c r="A24" s="92"/>
      <c r="B24" s="93"/>
      <c r="C24" s="88">
        <f>V8</f>
        <v>10</v>
      </c>
      <c r="D24" s="93" t="s">
        <v>98</v>
      </c>
      <c r="E24" s="65"/>
      <c r="F24" s="62"/>
      <c r="G24" s="60"/>
      <c r="H24" s="65"/>
      <c r="I24" s="62"/>
      <c r="J24" s="60"/>
      <c r="K24" s="11"/>
      <c r="L24" s="62"/>
      <c r="M24" s="60"/>
      <c r="N24" s="65"/>
      <c r="O24" s="62"/>
      <c r="P24" s="60"/>
      <c r="Q24" s="11"/>
      <c r="R24" s="62"/>
      <c r="S24" s="60"/>
      <c r="T24" s="65"/>
      <c r="U24" s="62"/>
      <c r="V24" s="60"/>
      <c r="W24" s="11"/>
      <c r="X24" s="62"/>
      <c r="Y24" s="60"/>
      <c r="Z24" s="65"/>
      <c r="AA24" s="62"/>
      <c r="AB24" s="65"/>
      <c r="AC24" s="65"/>
      <c r="AD24" s="65"/>
      <c r="AE24" s="65"/>
      <c r="AF24" s="65"/>
      <c r="AG24" s="65"/>
      <c r="AH24" s="65"/>
      <c r="AI24" s="62"/>
      <c r="AJ24" s="60">
        <f>AJ23*0.4</f>
        <v>93.33333333333334</v>
      </c>
      <c r="AK24" s="11"/>
      <c r="AL24" s="70"/>
      <c r="AM24" s="24">
        <f t="shared" si="0"/>
        <v>0</v>
      </c>
      <c r="AN24" s="24"/>
      <c r="AO24" s="1"/>
      <c r="AP24" s="2"/>
    </row>
    <row r="25" spans="1:42" ht="18" customHeight="1" thickBot="1">
      <c r="A25" s="94"/>
      <c r="B25" s="95"/>
      <c r="C25" s="98">
        <f>V9</f>
        <v>5</v>
      </c>
      <c r="D25" s="95" t="s">
        <v>99</v>
      </c>
      <c r="E25" s="66"/>
      <c r="F25" s="63"/>
      <c r="G25" s="61"/>
      <c r="H25" s="66"/>
      <c r="I25" s="63"/>
      <c r="J25" s="61"/>
      <c r="K25" s="45"/>
      <c r="L25" s="63"/>
      <c r="M25" s="61"/>
      <c r="N25" s="66"/>
      <c r="O25" s="63"/>
      <c r="P25" s="61"/>
      <c r="Q25" s="45"/>
      <c r="R25" s="63"/>
      <c r="S25" s="61"/>
      <c r="T25" s="66"/>
      <c r="U25" s="63"/>
      <c r="V25" s="61"/>
      <c r="W25" s="45"/>
      <c r="X25" s="63"/>
      <c r="Y25" s="61"/>
      <c r="Z25" s="66"/>
      <c r="AA25" s="63"/>
      <c r="AB25" s="66"/>
      <c r="AC25" s="66"/>
      <c r="AD25" s="66"/>
      <c r="AE25" s="66"/>
      <c r="AF25" s="66"/>
      <c r="AG25" s="66"/>
      <c r="AH25" s="66"/>
      <c r="AI25" s="63"/>
      <c r="AJ25" s="61">
        <f>AJ23*0.25</f>
        <v>58.333333333333336</v>
      </c>
      <c r="AK25" s="45"/>
      <c r="AL25" s="70"/>
      <c r="AM25" s="46">
        <f t="shared" si="0"/>
        <v>0</v>
      </c>
      <c r="AN25" s="46"/>
      <c r="AO25" s="5"/>
      <c r="AP25" s="6"/>
    </row>
    <row r="26" spans="1:42" ht="18" customHeight="1">
      <c r="A26" s="89">
        <v>400</v>
      </c>
      <c r="B26" s="90" t="s">
        <v>108</v>
      </c>
      <c r="C26" s="97">
        <f>V7</f>
        <v>30</v>
      </c>
      <c r="D26" s="90" t="s">
        <v>110</v>
      </c>
      <c r="E26" s="64"/>
      <c r="F26" s="72"/>
      <c r="G26" s="84"/>
      <c r="H26" s="64"/>
      <c r="I26" s="72"/>
      <c r="J26" s="84"/>
      <c r="K26" s="21"/>
      <c r="L26" s="72"/>
      <c r="M26" s="84"/>
      <c r="N26" s="64"/>
      <c r="O26" s="72"/>
      <c r="P26" s="84"/>
      <c r="Q26" s="21"/>
      <c r="R26" s="72"/>
      <c r="S26" s="84"/>
      <c r="T26" s="64"/>
      <c r="U26" s="72"/>
      <c r="V26" s="84"/>
      <c r="W26" s="21"/>
      <c r="X26" s="72"/>
      <c r="Y26" s="84"/>
      <c r="Z26" s="64"/>
      <c r="AA26" s="67">
        <f>F26+I26+L26+O26+R26+U26+X26</f>
        <v>0</v>
      </c>
      <c r="AB26" s="64"/>
      <c r="AC26" s="102"/>
      <c r="AD26" s="102"/>
      <c r="AE26" s="102"/>
      <c r="AF26" s="102"/>
      <c r="AG26" s="102"/>
      <c r="AH26" s="64"/>
      <c r="AI26" s="103">
        <f>SUM(AC26:AG26)</f>
        <v>0</v>
      </c>
      <c r="AJ26" s="11" t="e">
        <f>((F26*G26)+(I26*J26)+(L26*M26)+(O26*P26)+(R26*S26)+(U26*V26)+(X26*Y26))/AA26*(1+AI26)</f>
        <v>#DIV/0!</v>
      </c>
      <c r="AK26" s="21"/>
      <c r="AL26" s="68"/>
      <c r="AM26" s="23">
        <f t="shared" si="0"/>
        <v>0</v>
      </c>
      <c r="AN26" s="23"/>
      <c r="AO26" s="20"/>
      <c r="AP26" s="22"/>
    </row>
    <row r="27" spans="1:44" ht="18" customHeight="1">
      <c r="A27" s="92"/>
      <c r="B27" s="93"/>
      <c r="C27" s="88">
        <f>V8</f>
        <v>10</v>
      </c>
      <c r="D27" s="93" t="s">
        <v>98</v>
      </c>
      <c r="E27" s="65"/>
      <c r="F27" s="62"/>
      <c r="G27" s="60"/>
      <c r="H27" s="65"/>
      <c r="I27" s="62"/>
      <c r="J27" s="60"/>
      <c r="K27" s="11"/>
      <c r="L27" s="62"/>
      <c r="M27" s="60"/>
      <c r="N27" s="65"/>
      <c r="O27" s="62"/>
      <c r="P27" s="60"/>
      <c r="Q27" s="11"/>
      <c r="R27" s="62"/>
      <c r="S27" s="60"/>
      <c r="T27" s="65"/>
      <c r="U27" s="62"/>
      <c r="V27" s="60"/>
      <c r="W27" s="11"/>
      <c r="X27" s="62"/>
      <c r="Y27" s="60"/>
      <c r="Z27" s="65"/>
      <c r="AA27" s="62"/>
      <c r="AB27" s="65"/>
      <c r="AC27" s="65"/>
      <c r="AD27" s="65"/>
      <c r="AE27" s="65"/>
      <c r="AF27" s="65"/>
      <c r="AG27" s="65"/>
      <c r="AH27" s="65"/>
      <c r="AI27" s="62"/>
      <c r="AJ27" s="60" t="e">
        <f>AJ26*0.4</f>
        <v>#DIV/0!</v>
      </c>
      <c r="AK27" s="11"/>
      <c r="AL27" s="70"/>
      <c r="AM27" s="24">
        <f t="shared" si="0"/>
        <v>0</v>
      </c>
      <c r="AN27" s="24"/>
      <c r="AO27" s="1"/>
      <c r="AP27" s="2"/>
      <c r="AR27" s="54"/>
    </row>
    <row r="28" spans="1:42" ht="18" customHeight="1" thickBot="1">
      <c r="A28" s="94"/>
      <c r="B28" s="95"/>
      <c r="C28" s="98">
        <f>V9</f>
        <v>5</v>
      </c>
      <c r="D28" s="95" t="s">
        <v>99</v>
      </c>
      <c r="E28" s="66"/>
      <c r="F28" s="63"/>
      <c r="G28" s="61"/>
      <c r="H28" s="66"/>
      <c r="I28" s="63"/>
      <c r="J28" s="61"/>
      <c r="K28" s="45"/>
      <c r="L28" s="63"/>
      <c r="M28" s="61"/>
      <c r="N28" s="66"/>
      <c r="O28" s="63"/>
      <c r="P28" s="61"/>
      <c r="Q28" s="45"/>
      <c r="R28" s="63"/>
      <c r="S28" s="61"/>
      <c r="T28" s="66"/>
      <c r="U28" s="63"/>
      <c r="V28" s="61"/>
      <c r="W28" s="45"/>
      <c r="X28" s="63"/>
      <c r="Y28" s="61"/>
      <c r="Z28" s="66"/>
      <c r="AA28" s="63"/>
      <c r="AB28" s="66"/>
      <c r="AC28" s="66"/>
      <c r="AD28" s="66"/>
      <c r="AE28" s="66"/>
      <c r="AF28" s="66"/>
      <c r="AG28" s="66"/>
      <c r="AH28" s="66"/>
      <c r="AI28" s="63"/>
      <c r="AJ28" s="61" t="e">
        <f>AJ26*0.25</f>
        <v>#DIV/0!</v>
      </c>
      <c r="AK28" s="45"/>
      <c r="AL28" s="69"/>
      <c r="AM28" s="46">
        <f t="shared" si="0"/>
        <v>0</v>
      </c>
      <c r="AN28" s="46"/>
      <c r="AO28" s="5"/>
      <c r="AP28" s="6"/>
    </row>
    <row r="29" spans="1:42" ht="18" customHeight="1">
      <c r="A29" s="8">
        <v>500</v>
      </c>
      <c r="B29" s="9" t="s">
        <v>11</v>
      </c>
      <c r="C29" s="86">
        <f>D9</f>
        <v>120</v>
      </c>
      <c r="D29" s="87" t="s">
        <v>16</v>
      </c>
      <c r="E29" s="1"/>
      <c r="F29" s="72"/>
      <c r="G29" s="83"/>
      <c r="H29" s="1"/>
      <c r="I29" s="72"/>
      <c r="J29" s="83"/>
      <c r="K29" s="11"/>
      <c r="L29" s="72"/>
      <c r="M29" s="83"/>
      <c r="N29" s="1"/>
      <c r="O29" s="72"/>
      <c r="P29" s="83"/>
      <c r="Q29" s="11"/>
      <c r="R29" s="72"/>
      <c r="S29" s="83"/>
      <c r="T29" s="1"/>
      <c r="U29" s="72"/>
      <c r="V29" s="83"/>
      <c r="W29" s="11"/>
      <c r="X29" s="72"/>
      <c r="Y29" s="83"/>
      <c r="Z29" s="1"/>
      <c r="AA29" s="67">
        <f>F29+I29+L29+O29+R29+U29+X29</f>
        <v>0</v>
      </c>
      <c r="AB29" s="11"/>
      <c r="AC29" s="102"/>
      <c r="AD29" s="102"/>
      <c r="AE29" s="102"/>
      <c r="AF29" s="102"/>
      <c r="AG29" s="102"/>
      <c r="AH29" s="64"/>
      <c r="AI29" s="103">
        <f>SUM(AC29:AG29)</f>
        <v>0</v>
      </c>
      <c r="AJ29" s="11" t="e">
        <f>((F29*G29)+(I29*J29)+(L29*M29)+(O29*P29)+(R29*S29)+(U29*V29)+(X29*Y29))/AA29*(1+AI29)</f>
        <v>#DIV/0!</v>
      </c>
      <c r="AK29" s="11"/>
      <c r="AL29" s="70"/>
      <c r="AM29" s="24">
        <f>(C29*AL29)</f>
        <v>0</v>
      </c>
      <c r="AN29" s="24"/>
      <c r="AO29" s="1"/>
      <c r="AP29" s="2"/>
    </row>
    <row r="30" spans="1:42" ht="18" customHeight="1">
      <c r="A30" s="8">
        <v>600</v>
      </c>
      <c r="B30" s="9" t="s">
        <v>12</v>
      </c>
      <c r="C30" s="88">
        <f>V10</f>
        <v>45</v>
      </c>
      <c r="D30" s="87" t="s">
        <v>100</v>
      </c>
      <c r="E30" s="1"/>
      <c r="F30" s="73"/>
      <c r="G30" s="83"/>
      <c r="H30" s="1"/>
      <c r="I30" s="73"/>
      <c r="J30" s="83"/>
      <c r="K30" s="11"/>
      <c r="L30" s="73"/>
      <c r="M30" s="83"/>
      <c r="N30" s="1"/>
      <c r="O30" s="73"/>
      <c r="P30" s="83"/>
      <c r="Q30" s="11"/>
      <c r="R30" s="73"/>
      <c r="S30" s="83"/>
      <c r="T30" s="1"/>
      <c r="U30" s="73"/>
      <c r="V30" s="83"/>
      <c r="W30" s="11"/>
      <c r="X30" s="73"/>
      <c r="Y30" s="83"/>
      <c r="Z30" s="1"/>
      <c r="AA30" s="62">
        <f>F30+I30+L30+O30+R30+U30+X30</f>
        <v>0</v>
      </c>
      <c r="AB30" s="11"/>
      <c r="AC30" s="102"/>
      <c r="AD30" s="102"/>
      <c r="AE30" s="102"/>
      <c r="AF30" s="102"/>
      <c r="AG30" s="102"/>
      <c r="AH30" s="11"/>
      <c r="AI30" s="103">
        <f>SUM(AC30:AG30)</f>
        <v>0</v>
      </c>
      <c r="AJ30" s="11" t="e">
        <f>((F30*G30)+(I30*J30)+(L30*M30)+(O30*P30)+(R30*S30)+(U30*V30)+(X30*Y30))/AA30*(1+AI30)</f>
        <v>#DIV/0!</v>
      </c>
      <c r="AK30" s="11"/>
      <c r="AL30" s="70"/>
      <c r="AM30" s="24">
        <f>(C30*AL30)</f>
        <v>0</v>
      </c>
      <c r="AN30" s="24"/>
      <c r="AO30" s="1"/>
      <c r="AP30" s="2"/>
    </row>
    <row r="31" spans="1:42" ht="18" customHeight="1" thickBot="1">
      <c r="A31" s="8">
        <v>700</v>
      </c>
      <c r="B31" s="9" t="s">
        <v>13</v>
      </c>
      <c r="C31" s="88">
        <f>V10</f>
        <v>45</v>
      </c>
      <c r="D31" s="87" t="s">
        <v>100</v>
      </c>
      <c r="E31" s="1"/>
      <c r="F31" s="71"/>
      <c r="G31" s="85"/>
      <c r="H31" s="1"/>
      <c r="I31" s="71"/>
      <c r="J31" s="85"/>
      <c r="K31" s="45"/>
      <c r="L31" s="71"/>
      <c r="M31" s="85"/>
      <c r="N31" s="1"/>
      <c r="O31" s="71"/>
      <c r="P31" s="85"/>
      <c r="Q31" s="11"/>
      <c r="R31" s="71"/>
      <c r="S31" s="85"/>
      <c r="T31" s="1"/>
      <c r="U31" s="71"/>
      <c r="V31" s="85"/>
      <c r="W31" s="11"/>
      <c r="X31" s="71"/>
      <c r="Y31" s="85"/>
      <c r="Z31" s="1"/>
      <c r="AA31" s="63">
        <f>F31+I31+L31+O31+R31+U31+X31</f>
        <v>0</v>
      </c>
      <c r="AB31" s="11"/>
      <c r="AC31" s="102"/>
      <c r="AD31" s="102"/>
      <c r="AE31" s="102"/>
      <c r="AF31" s="102"/>
      <c r="AG31" s="102"/>
      <c r="AH31" s="11"/>
      <c r="AI31" s="103">
        <f>SUM(AC31:AG31)</f>
        <v>0</v>
      </c>
      <c r="AJ31" s="11" t="e">
        <f>((F31*G31)+(I31*J31)+(L31*M31)+(O31*P31)+(R31*S31)+(U31*V31)+(X31*Y31))/AA31*(1+AI31)</f>
        <v>#DIV/0!</v>
      </c>
      <c r="AK31" s="11"/>
      <c r="AL31" s="70"/>
      <c r="AM31" s="24">
        <f>(C31*AL31)</f>
        <v>0</v>
      </c>
      <c r="AN31" s="24"/>
      <c r="AO31" s="1"/>
      <c r="AP31" s="2"/>
    </row>
    <row r="32" spans="1:42" ht="49.5" customHeight="1" thickBot="1">
      <c r="A32" s="19" t="s">
        <v>6</v>
      </c>
      <c r="B32" s="10" t="s">
        <v>109</v>
      </c>
      <c r="C32" s="44">
        <f>V10</f>
        <v>45</v>
      </c>
      <c r="D32" s="10" t="s">
        <v>100</v>
      </c>
      <c r="E32" s="10"/>
      <c r="F32" s="1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25">
        <f>AM32/C32</f>
        <v>0</v>
      </c>
      <c r="AM32" s="25">
        <f>SUM(AM23:AM28)</f>
        <v>0</v>
      </c>
      <c r="AN32" s="25"/>
      <c r="AO32" s="3"/>
      <c r="AP32" s="4"/>
    </row>
    <row r="33" spans="38:40" ht="12.75" thickBot="1">
      <c r="AL33" s="26"/>
      <c r="AM33" s="26"/>
      <c r="AN33" s="26"/>
    </row>
    <row r="34" spans="1:42" ht="30" customHeight="1" thickBot="1">
      <c r="A34" s="19" t="s">
        <v>14</v>
      </c>
      <c r="B34" s="10" t="s">
        <v>15</v>
      </c>
      <c r="C34" s="44">
        <f>V10</f>
        <v>45</v>
      </c>
      <c r="D34" s="10" t="s">
        <v>100</v>
      </c>
      <c r="E34" s="99"/>
      <c r="F34" s="100" t="s">
        <v>122</v>
      </c>
      <c r="G34" s="12" t="s">
        <v>113</v>
      </c>
      <c r="H34" s="12"/>
      <c r="I34" s="12"/>
      <c r="J34" s="101"/>
      <c r="K34" s="12"/>
      <c r="L34" s="149" t="s">
        <v>114</v>
      </c>
      <c r="M34" s="149"/>
      <c r="N34" s="149"/>
      <c r="O34" s="149"/>
      <c r="P34" s="149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25">
        <f>AM34/C34</f>
        <v>0</v>
      </c>
      <c r="AM34" s="25">
        <f>AM21+AM22+AM25+AM28+AM29+AM30+AM31</f>
        <v>0</v>
      </c>
      <c r="AN34" s="25"/>
      <c r="AO34" s="3"/>
      <c r="AP34" s="4"/>
    </row>
    <row r="37" ht="6" customHeight="1" thickBot="1"/>
    <row r="38" spans="1:42" ht="12" customHeight="1">
      <c r="A38" s="130" t="s">
        <v>21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4"/>
    </row>
    <row r="39" spans="1:42" ht="12.75" thickBot="1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5"/>
    </row>
    <row r="40" spans="1:42" ht="12" customHeight="1">
      <c r="A40" s="136" t="s">
        <v>40</v>
      </c>
      <c r="B40" s="137"/>
      <c r="C40" s="140" t="s">
        <v>50</v>
      </c>
      <c r="D40" s="141"/>
      <c r="E40" s="141"/>
      <c r="F40" s="141"/>
      <c r="G40" s="141"/>
      <c r="H40" s="141"/>
      <c r="I40" s="141"/>
      <c r="J40" s="141"/>
      <c r="K40" s="33"/>
      <c r="L40" s="33"/>
      <c r="M40" s="144" t="s">
        <v>19</v>
      </c>
      <c r="N40" s="144"/>
      <c r="O40" s="144"/>
      <c r="P40" s="144"/>
      <c r="Q40" s="144"/>
      <c r="R40" s="144"/>
      <c r="S40" s="144"/>
      <c r="T40" s="144"/>
      <c r="U40" s="144"/>
      <c r="V40" s="145"/>
      <c r="W40" s="145"/>
      <c r="X40" s="145"/>
      <c r="Y40" s="145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144" t="str">
        <f>AJ4</f>
        <v>Name:
Student 1, Student 2, 
</v>
      </c>
      <c r="AK40" s="144"/>
      <c r="AL40" s="145"/>
      <c r="AM40" s="145"/>
      <c r="AN40" s="31"/>
      <c r="AO40" s="145" t="str">
        <f>AO4</f>
        <v>SS 2015</v>
      </c>
      <c r="AP40" s="137" t="s">
        <v>17</v>
      </c>
    </row>
    <row r="41" spans="1:42" ht="36" customHeight="1" thickBot="1">
      <c r="A41" s="138"/>
      <c r="B41" s="139"/>
      <c r="C41" s="142"/>
      <c r="D41" s="143"/>
      <c r="E41" s="143"/>
      <c r="F41" s="143"/>
      <c r="G41" s="143"/>
      <c r="H41" s="143"/>
      <c r="I41" s="143"/>
      <c r="J41" s="143"/>
      <c r="K41" s="34"/>
      <c r="L41" s="34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147"/>
      <c r="AK41" s="147"/>
      <c r="AL41" s="147"/>
      <c r="AM41" s="147"/>
      <c r="AN41" s="32"/>
      <c r="AO41" s="146"/>
      <c r="AP41" s="148"/>
    </row>
    <row r="42" spans="1:42" ht="3.75" customHeight="1">
      <c r="A42" s="117"/>
      <c r="B42" s="118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1"/>
    </row>
    <row r="43" spans="1:44" ht="17.25" customHeight="1">
      <c r="A43" s="8" t="s">
        <v>57</v>
      </c>
      <c r="B43" s="35" t="str">
        <f aca="true" t="shared" si="1" ref="B43:B48">B7</f>
        <v>HH XXX?????</v>
      </c>
      <c r="C43" s="38" t="s">
        <v>80</v>
      </c>
      <c r="D43" s="50">
        <f>D7</f>
        <v>200</v>
      </c>
      <c r="E43" s="41"/>
      <c r="F43" s="41"/>
      <c r="G43" s="39" t="s">
        <v>27</v>
      </c>
      <c r="H43" s="39"/>
      <c r="I43" s="39"/>
      <c r="J43" s="50">
        <f aca="true" t="shared" si="2" ref="J43:J49">J7</f>
        <v>220</v>
      </c>
      <c r="K43" s="37"/>
      <c r="L43" s="37"/>
      <c r="M43" s="39" t="s">
        <v>76</v>
      </c>
      <c r="N43" s="39"/>
      <c r="O43" s="39"/>
      <c r="P43" s="47">
        <f>J51</f>
        <v>240</v>
      </c>
      <c r="Q43" s="39"/>
      <c r="R43" s="39"/>
      <c r="S43" s="39" t="s">
        <v>67</v>
      </c>
      <c r="T43" s="39"/>
      <c r="U43" s="39"/>
      <c r="V43" s="51">
        <f>V7</f>
        <v>30</v>
      </c>
      <c r="W43" s="41"/>
      <c r="X43" s="41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 t="s">
        <v>70</v>
      </c>
      <c r="AJ43" s="50">
        <f>AJ7</f>
        <v>1</v>
      </c>
      <c r="AK43" s="37"/>
      <c r="AL43" s="39" t="s">
        <v>51</v>
      </c>
      <c r="AM43" s="55">
        <f>AM7</f>
        <v>30</v>
      </c>
      <c r="AN43" s="39"/>
      <c r="AO43" s="39" t="s">
        <v>52</v>
      </c>
      <c r="AP43" s="56" t="str">
        <f>AP7</f>
        <v> 0,xx</v>
      </c>
      <c r="AR43" s="39"/>
    </row>
    <row r="44" spans="1:44" ht="17.25" customHeight="1">
      <c r="A44" s="8" t="s">
        <v>58</v>
      </c>
      <c r="B44" s="35" t="str">
        <f t="shared" si="1"/>
        <v>HH ????</v>
      </c>
      <c r="C44" s="38" t="s">
        <v>82</v>
      </c>
      <c r="D44" s="50">
        <f>D8</f>
        <v>80</v>
      </c>
      <c r="E44" s="41"/>
      <c r="F44" s="41"/>
      <c r="G44" s="39" t="s">
        <v>29</v>
      </c>
      <c r="H44" s="39"/>
      <c r="I44" s="39"/>
      <c r="J44" s="50">
        <f t="shared" si="2"/>
        <v>10</v>
      </c>
      <c r="K44" s="37"/>
      <c r="L44" s="37"/>
      <c r="M44" s="39" t="s">
        <v>77</v>
      </c>
      <c r="N44" s="39"/>
      <c r="O44" s="39"/>
      <c r="P44" s="50">
        <f>P8</f>
        <v>3</v>
      </c>
      <c r="Q44" s="39"/>
      <c r="R44" s="39"/>
      <c r="S44" s="39" t="s">
        <v>68</v>
      </c>
      <c r="T44" s="39"/>
      <c r="U44" s="39"/>
      <c r="V44" s="51">
        <f>V8</f>
        <v>10</v>
      </c>
      <c r="W44" s="41"/>
      <c r="X44" s="41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 t="s">
        <v>71</v>
      </c>
      <c r="AJ44" s="50">
        <f>AJ8</f>
        <v>1</v>
      </c>
      <c r="AK44" s="37"/>
      <c r="AL44" s="39" t="s">
        <v>53</v>
      </c>
      <c r="AM44" s="55" t="str">
        <f>AM8</f>
        <v>0,xx</v>
      </c>
      <c r="AN44" s="39"/>
      <c r="AO44" s="39" t="s">
        <v>84</v>
      </c>
      <c r="AP44" s="56" t="str">
        <f>AP8</f>
        <v> 0,xx</v>
      </c>
      <c r="AR44" s="39"/>
    </row>
    <row r="45" spans="1:44" ht="17.25" customHeight="1">
      <c r="A45" s="8" t="s">
        <v>59</v>
      </c>
      <c r="B45" s="35" t="str">
        <f t="shared" si="1"/>
        <v>über Durchschnitt ????</v>
      </c>
      <c r="C45" s="38" t="s">
        <v>81</v>
      </c>
      <c r="D45" s="50">
        <f>D9</f>
        <v>120</v>
      </c>
      <c r="E45" s="41"/>
      <c r="F45" s="41"/>
      <c r="G45" s="39" t="s">
        <v>30</v>
      </c>
      <c r="H45" s="39"/>
      <c r="I45" s="39"/>
      <c r="J45" s="50">
        <f t="shared" si="2"/>
        <v>0</v>
      </c>
      <c r="K45" s="37"/>
      <c r="L45" s="37"/>
      <c r="M45" s="43" t="s">
        <v>78</v>
      </c>
      <c r="N45" s="43"/>
      <c r="O45" s="43"/>
      <c r="P45" s="52">
        <f>P9</f>
        <v>1</v>
      </c>
      <c r="Q45" s="39"/>
      <c r="R45" s="39"/>
      <c r="S45" s="43" t="s">
        <v>69</v>
      </c>
      <c r="T45" s="43"/>
      <c r="U45" s="43"/>
      <c r="V45" s="53">
        <f>V9</f>
        <v>5</v>
      </c>
      <c r="W45" s="41"/>
      <c r="X45" s="41"/>
      <c r="Y45" s="39"/>
      <c r="Z45" s="39"/>
      <c r="AA45" s="39"/>
      <c r="AB45" s="39"/>
      <c r="AC45" s="39"/>
      <c r="AD45" s="39"/>
      <c r="AE45" s="39"/>
      <c r="AF45" s="39"/>
      <c r="AG45" s="39"/>
      <c r="AH45" s="43"/>
      <c r="AI45" s="43" t="s">
        <v>72</v>
      </c>
      <c r="AJ45" s="52">
        <f>AJ9</f>
        <v>1</v>
      </c>
      <c r="AK45" s="37"/>
      <c r="AL45" s="39" t="s">
        <v>36</v>
      </c>
      <c r="AM45" s="55" t="str">
        <f>AM9</f>
        <v>0,xx</v>
      </c>
      <c r="AN45" s="39"/>
      <c r="AO45" s="39" t="s">
        <v>37</v>
      </c>
      <c r="AP45" s="56" t="str">
        <f>AP9</f>
        <v> 0,xx</v>
      </c>
      <c r="AR45" s="39"/>
    </row>
    <row r="46" spans="1:44" ht="17.25" customHeight="1">
      <c r="A46" s="8" t="s">
        <v>60</v>
      </c>
      <c r="B46" s="35" t="str">
        <f t="shared" si="1"/>
        <v>Durchschnitt ????</v>
      </c>
      <c r="C46" s="38"/>
      <c r="D46" s="41"/>
      <c r="E46" s="41"/>
      <c r="F46" s="41"/>
      <c r="G46" s="39" t="s">
        <v>31</v>
      </c>
      <c r="H46" s="39"/>
      <c r="I46" s="39"/>
      <c r="J46" s="50">
        <f t="shared" si="2"/>
        <v>0</v>
      </c>
      <c r="K46" s="37"/>
      <c r="L46" s="37"/>
      <c r="M46" s="39"/>
      <c r="N46" s="39"/>
      <c r="O46" s="39"/>
      <c r="P46" s="41">
        <f>SUM(P43:P45)</f>
        <v>244</v>
      </c>
      <c r="Q46" s="39"/>
      <c r="R46" s="39"/>
      <c r="S46" s="39" t="s">
        <v>83</v>
      </c>
      <c r="T46" s="39"/>
      <c r="U46" s="39"/>
      <c r="V46" s="42">
        <f>SUM(V43:V45)</f>
        <v>45</v>
      </c>
      <c r="W46" s="41"/>
      <c r="X46" s="41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1">
        <f>SUM(AJ43:AJ45)</f>
        <v>3</v>
      </c>
      <c r="AK46" s="37"/>
      <c r="AL46" s="39" t="s">
        <v>34</v>
      </c>
      <c r="AM46" s="55" t="str">
        <f>AM10</f>
        <v>0,xx</v>
      </c>
      <c r="AN46" s="39"/>
      <c r="AO46" s="39" t="s">
        <v>35</v>
      </c>
      <c r="AP46" s="56">
        <f>AP10</f>
        <v>1</v>
      </c>
      <c r="AR46" s="39"/>
    </row>
    <row r="47" spans="1:44" ht="17.25" customHeight="1">
      <c r="A47" s="8" t="s">
        <v>61</v>
      </c>
      <c r="B47" s="35" t="str">
        <f t="shared" si="1"/>
        <v>Durchschnitt ????</v>
      </c>
      <c r="C47" s="38"/>
      <c r="D47" s="41"/>
      <c r="E47" s="41"/>
      <c r="F47" s="41"/>
      <c r="G47" s="39" t="s">
        <v>32</v>
      </c>
      <c r="H47" s="39"/>
      <c r="I47" s="39"/>
      <c r="J47" s="50">
        <f t="shared" si="2"/>
        <v>0</v>
      </c>
      <c r="K47" s="37"/>
      <c r="L47" s="37"/>
      <c r="M47" s="39"/>
      <c r="N47" s="39"/>
      <c r="O47" s="39"/>
      <c r="P47" s="37"/>
      <c r="Q47" s="39"/>
      <c r="R47" s="39"/>
      <c r="S47" s="39"/>
      <c r="T47" s="39"/>
      <c r="U47" s="39"/>
      <c r="V47" s="39"/>
      <c r="W47" s="41"/>
      <c r="X47" s="41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1"/>
      <c r="AK47" s="37"/>
      <c r="AL47" s="39" t="s">
        <v>38</v>
      </c>
      <c r="AM47" s="55" t="str">
        <f>AM11</f>
        <v>0,xx</v>
      </c>
      <c r="AN47" s="39"/>
      <c r="AO47" s="39" t="s">
        <v>39</v>
      </c>
      <c r="AP47" s="56" t="str">
        <f>AP11</f>
        <v> 0,xx</v>
      </c>
      <c r="AR47" s="39"/>
    </row>
    <row r="48" spans="1:45" ht="17.25" customHeight="1">
      <c r="A48" s="8" t="s">
        <v>62</v>
      </c>
      <c r="B48" s="35" t="str">
        <f t="shared" si="1"/>
        <v>20xx - 20xx ????</v>
      </c>
      <c r="C48" s="38"/>
      <c r="D48" s="41"/>
      <c r="E48" s="41"/>
      <c r="F48" s="41"/>
      <c r="G48" s="39" t="s">
        <v>33</v>
      </c>
      <c r="H48" s="39"/>
      <c r="I48" s="39"/>
      <c r="J48" s="50">
        <f t="shared" si="2"/>
        <v>0</v>
      </c>
      <c r="K48" s="37"/>
      <c r="L48" s="37"/>
      <c r="M48" s="39" t="s">
        <v>90</v>
      </c>
      <c r="N48" s="39"/>
      <c r="O48" s="39"/>
      <c r="P48" s="50">
        <f>P12</f>
        <v>1</v>
      </c>
      <c r="Q48" s="39"/>
      <c r="R48" s="39"/>
      <c r="S48" s="39" t="s">
        <v>85</v>
      </c>
      <c r="T48" s="39"/>
      <c r="U48" s="39"/>
      <c r="V48" s="50">
        <f>V12</f>
        <v>1</v>
      </c>
      <c r="W48" s="41"/>
      <c r="X48" s="41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 t="s">
        <v>79</v>
      </c>
      <c r="AJ48" s="50">
        <f>AJ12</f>
        <v>1</v>
      </c>
      <c r="AK48" s="37"/>
      <c r="AL48" s="39"/>
      <c r="AM48" s="55"/>
      <c r="AN48" s="39"/>
      <c r="AO48" s="39"/>
      <c r="AP48" s="56"/>
      <c r="AR48" s="39"/>
      <c r="AS48" s="39"/>
    </row>
    <row r="49" spans="1:45" ht="17.25" customHeight="1">
      <c r="A49" s="8"/>
      <c r="B49" s="35"/>
      <c r="C49" s="38"/>
      <c r="D49" s="41"/>
      <c r="E49" s="37"/>
      <c r="F49" s="37"/>
      <c r="G49" s="39" t="s">
        <v>28</v>
      </c>
      <c r="H49" s="39"/>
      <c r="I49" s="39"/>
      <c r="J49" s="50">
        <f t="shared" si="2"/>
        <v>10</v>
      </c>
      <c r="K49" s="37"/>
      <c r="L49" s="37"/>
      <c r="M49" s="39" t="s">
        <v>91</v>
      </c>
      <c r="N49" s="39"/>
      <c r="O49" s="39"/>
      <c r="P49" s="50">
        <f>P13</f>
        <v>1</v>
      </c>
      <c r="Q49" s="39"/>
      <c r="R49" s="39"/>
      <c r="S49" s="39" t="s">
        <v>86</v>
      </c>
      <c r="T49" s="39"/>
      <c r="U49" s="39"/>
      <c r="V49" s="50">
        <f>V13</f>
        <v>2</v>
      </c>
      <c r="W49" s="37"/>
      <c r="X49" s="37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 t="s">
        <v>88</v>
      </c>
      <c r="AJ49" s="50">
        <f>AJ13</f>
        <v>1</v>
      </c>
      <c r="AK49" s="37"/>
      <c r="AL49" s="39" t="s">
        <v>75</v>
      </c>
      <c r="AM49" s="55" t="str">
        <f>AM13</f>
        <v>0,xx</v>
      </c>
      <c r="AN49" s="39"/>
      <c r="AO49" s="39" t="s">
        <v>55</v>
      </c>
      <c r="AP49" s="56" t="str">
        <f>AP13</f>
        <v> 0,xx</v>
      </c>
      <c r="AR49" s="39"/>
      <c r="AS49" s="39"/>
    </row>
    <row r="50" spans="1:45" ht="17.25" customHeight="1">
      <c r="A50" s="8" t="str">
        <f>A14</f>
        <v>Kostenstand: xx/20xx</v>
      </c>
      <c r="B50" s="35"/>
      <c r="C50" s="38"/>
      <c r="D50" s="37"/>
      <c r="E50" s="37"/>
      <c r="F50" s="37"/>
      <c r="G50" s="43"/>
      <c r="H50" s="43"/>
      <c r="I50" s="43"/>
      <c r="J50" s="43"/>
      <c r="K50" s="37"/>
      <c r="L50" s="37"/>
      <c r="M50" s="43" t="s">
        <v>92</v>
      </c>
      <c r="N50" s="43"/>
      <c r="O50" s="43"/>
      <c r="P50" s="52">
        <f>P14</f>
        <v>1</v>
      </c>
      <c r="Q50" s="39"/>
      <c r="R50" s="39"/>
      <c r="S50" s="43" t="s">
        <v>87</v>
      </c>
      <c r="T50" s="43"/>
      <c r="U50" s="43"/>
      <c r="V50" s="52">
        <f>V14</f>
        <v>1</v>
      </c>
      <c r="W50" s="37"/>
      <c r="X50" s="37"/>
      <c r="Y50" s="39"/>
      <c r="Z50" s="39"/>
      <c r="AA50" s="39"/>
      <c r="AB50" s="39"/>
      <c r="AC50" s="39"/>
      <c r="AD50" s="39"/>
      <c r="AE50" s="39"/>
      <c r="AF50" s="39"/>
      <c r="AG50" s="39"/>
      <c r="AH50" s="43"/>
      <c r="AI50" s="43" t="s">
        <v>89</v>
      </c>
      <c r="AJ50" s="52">
        <f>AJ14</f>
        <v>1</v>
      </c>
      <c r="AK50" s="37"/>
      <c r="AL50" s="39" t="s">
        <v>74</v>
      </c>
      <c r="AM50" s="55" t="str">
        <f>AM14</f>
        <v>0,xx</v>
      </c>
      <c r="AN50" s="39"/>
      <c r="AO50" s="39" t="s">
        <v>54</v>
      </c>
      <c r="AP50" s="56" t="str">
        <f>AP14</f>
        <v> 0,xx</v>
      </c>
      <c r="AR50" s="39"/>
      <c r="AS50" s="39"/>
    </row>
    <row r="51" spans="1:45" ht="17.25" customHeight="1">
      <c r="A51" s="8" t="str">
        <f>A15</f>
        <v>Kostenangaben in Euro inkl. 19% MWSt</v>
      </c>
      <c r="B51" s="35"/>
      <c r="C51" s="38" t="s">
        <v>101</v>
      </c>
      <c r="D51" s="50">
        <f>D15</f>
        <v>100</v>
      </c>
      <c r="E51" s="37"/>
      <c r="F51" s="37"/>
      <c r="G51" s="39" t="s">
        <v>76</v>
      </c>
      <c r="H51" s="39"/>
      <c r="I51" s="39"/>
      <c r="J51" s="41">
        <f>SUM(J43:J50)</f>
        <v>240</v>
      </c>
      <c r="K51" s="37"/>
      <c r="L51" s="37"/>
      <c r="M51" s="39" t="s">
        <v>93</v>
      </c>
      <c r="N51" s="39"/>
      <c r="O51" s="39"/>
      <c r="P51" s="41">
        <f>SUM(P48:P50)</f>
        <v>3</v>
      </c>
      <c r="Q51" s="39"/>
      <c r="R51" s="39"/>
      <c r="S51" s="39" t="s">
        <v>95</v>
      </c>
      <c r="T51" s="39"/>
      <c r="U51" s="39"/>
      <c r="V51" s="41">
        <f>SUM(V48:V50)</f>
        <v>4</v>
      </c>
      <c r="W51" s="37"/>
      <c r="X51" s="37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 t="s">
        <v>94</v>
      </c>
      <c r="AJ51" s="41">
        <f>SUM(AJ48:AJ50)</f>
        <v>3</v>
      </c>
      <c r="AK51" s="37"/>
      <c r="AL51" s="39"/>
      <c r="AM51" s="39"/>
      <c r="AN51" s="39"/>
      <c r="AO51" s="39"/>
      <c r="AP51" s="40"/>
      <c r="AR51" s="39"/>
      <c r="AS51" s="39"/>
    </row>
    <row r="52" spans="1:42" ht="3.75" customHeight="1" thickBot="1">
      <c r="A52" s="8"/>
      <c r="B52" s="35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9"/>
      <c r="N52" s="39"/>
      <c r="O52" s="39"/>
      <c r="P52" s="41"/>
      <c r="Q52" s="39"/>
      <c r="R52" s="39"/>
      <c r="S52" s="39"/>
      <c r="T52" s="39"/>
      <c r="U52" s="39"/>
      <c r="V52" s="41"/>
      <c r="W52" s="37"/>
      <c r="X52" s="37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1"/>
      <c r="AK52" s="37"/>
      <c r="AL52" s="39"/>
      <c r="AM52" s="39"/>
      <c r="AN52" s="39"/>
      <c r="AO52" s="39"/>
      <c r="AP52" s="40"/>
    </row>
    <row r="53" spans="1:42" ht="18" customHeight="1">
      <c r="A53" s="122" t="s">
        <v>22</v>
      </c>
      <c r="B53" s="124" t="s">
        <v>107</v>
      </c>
      <c r="C53" s="122" t="s">
        <v>1</v>
      </c>
      <c r="D53" s="126" t="s">
        <v>2</v>
      </c>
      <c r="E53" s="28"/>
      <c r="F53" s="28"/>
      <c r="G53" s="126" t="s">
        <v>106</v>
      </c>
      <c r="H53" s="126"/>
      <c r="I53" s="126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114" t="s">
        <v>7</v>
      </c>
      <c r="AK53" s="27"/>
      <c r="AL53" s="114" t="s">
        <v>105</v>
      </c>
      <c r="AM53" s="128" t="s">
        <v>3</v>
      </c>
      <c r="AN53" s="29"/>
      <c r="AO53" s="114" t="s">
        <v>4</v>
      </c>
      <c r="AP53" s="115" t="s">
        <v>5</v>
      </c>
    </row>
    <row r="54" spans="1:42" ht="18" customHeight="1">
      <c r="A54" s="123"/>
      <c r="B54" s="125"/>
      <c r="C54" s="123"/>
      <c r="D54" s="113"/>
      <c r="E54" s="18"/>
      <c r="F54" s="18"/>
      <c r="G54" s="18">
        <v>1</v>
      </c>
      <c r="H54" s="18"/>
      <c r="I54" s="18"/>
      <c r="J54" s="18">
        <v>2</v>
      </c>
      <c r="K54" s="18"/>
      <c r="L54" s="18"/>
      <c r="M54" s="18">
        <v>3</v>
      </c>
      <c r="N54" s="18"/>
      <c r="O54" s="18"/>
      <c r="P54" s="18">
        <v>4</v>
      </c>
      <c r="Q54" s="18"/>
      <c r="R54" s="18"/>
      <c r="S54" s="18">
        <v>5</v>
      </c>
      <c r="T54" s="18"/>
      <c r="U54" s="18"/>
      <c r="V54" s="18">
        <v>6</v>
      </c>
      <c r="W54" s="18"/>
      <c r="X54" s="18"/>
      <c r="Y54" s="18">
        <v>7</v>
      </c>
      <c r="Z54" s="18"/>
      <c r="AA54" s="18"/>
      <c r="AB54" s="18"/>
      <c r="AC54" s="113" t="s">
        <v>123</v>
      </c>
      <c r="AD54" s="113"/>
      <c r="AE54" s="113"/>
      <c r="AF54" s="113"/>
      <c r="AG54" s="113"/>
      <c r="AH54" s="18"/>
      <c r="AI54" s="18" t="s">
        <v>112</v>
      </c>
      <c r="AJ54" s="113"/>
      <c r="AK54" s="18"/>
      <c r="AL54" s="113"/>
      <c r="AM54" s="129"/>
      <c r="AN54" s="30"/>
      <c r="AO54" s="113"/>
      <c r="AP54" s="116"/>
    </row>
    <row r="55" spans="1:42" ht="18" customHeight="1">
      <c r="A55" s="106"/>
      <c r="B55" s="107" t="s">
        <v>49</v>
      </c>
      <c r="C55" s="106"/>
      <c r="D55" s="18"/>
      <c r="E55" s="18"/>
      <c r="F55" s="18" t="str">
        <f>F19</f>
        <v>G1</v>
      </c>
      <c r="G55" s="18" t="str">
        <f>G19</f>
        <v>1300-234</v>
      </c>
      <c r="H55" s="18"/>
      <c r="I55" s="18" t="str">
        <f>I19</f>
        <v>G2</v>
      </c>
      <c r="J55" s="18" t="str">
        <f>J19</f>
        <v>xxxx-xx</v>
      </c>
      <c r="K55" s="18"/>
      <c r="L55" s="18" t="str">
        <f>L19</f>
        <v>G3</v>
      </c>
      <c r="M55" s="18" t="str">
        <f>M19</f>
        <v>xxxx-xx</v>
      </c>
      <c r="N55" s="18"/>
      <c r="O55" s="18" t="str">
        <f>O19</f>
        <v>G4</v>
      </c>
      <c r="P55" s="18" t="str">
        <f>P19</f>
        <v>xxxx-xx</v>
      </c>
      <c r="Q55" s="18"/>
      <c r="R55" s="18" t="str">
        <f>R19</f>
        <v>G5</v>
      </c>
      <c r="S55" s="18" t="str">
        <f>S19</f>
        <v>xxxx-xx</v>
      </c>
      <c r="T55" s="18"/>
      <c r="U55" s="18" t="str">
        <f>U19</f>
        <v>G6</v>
      </c>
      <c r="V55" s="18" t="str">
        <f>V19</f>
        <v>xxxx-xx</v>
      </c>
      <c r="W55" s="18"/>
      <c r="X55" s="18" t="str">
        <f>X19</f>
        <v>G7</v>
      </c>
      <c r="Y55" s="18" t="str">
        <f>Y19</f>
        <v>xxxx-xx</v>
      </c>
      <c r="Z55" s="18"/>
      <c r="AA55" s="18"/>
      <c r="AB55" s="18"/>
      <c r="AC55" s="18" t="s">
        <v>124</v>
      </c>
      <c r="AD55" s="18" t="s">
        <v>125</v>
      </c>
      <c r="AE55" s="18" t="s">
        <v>126</v>
      </c>
      <c r="AF55" s="18" t="s">
        <v>127</v>
      </c>
      <c r="AG55" s="18" t="s">
        <v>128</v>
      </c>
      <c r="AH55" s="18"/>
      <c r="AI55" s="18" t="s">
        <v>111</v>
      </c>
      <c r="AJ55" s="18"/>
      <c r="AK55" s="18"/>
      <c r="AL55" s="18"/>
      <c r="AM55" s="30"/>
      <c r="AN55" s="30"/>
      <c r="AO55" s="18"/>
      <c r="AP55" s="108"/>
    </row>
    <row r="56" spans="1:42" ht="18" customHeight="1" thickBot="1">
      <c r="A56" s="16"/>
      <c r="B56" s="17" t="str">
        <f>IF(B$20&lt;&gt;0,B$20,"")</f>
        <v>Bezeichnung Objekt / Erläuterung Quelle</v>
      </c>
      <c r="C56" s="16"/>
      <c r="D56" s="7"/>
      <c r="E56" s="7"/>
      <c r="F56" s="7"/>
      <c r="G56" s="7">
        <f>IF(G$20&lt;&gt;0,G$20,"")</f>
      </c>
      <c r="H56" s="7"/>
      <c r="I56" s="7"/>
      <c r="J56" s="7">
        <f>IF(J$20&lt;&gt;0,J$20,"")</f>
      </c>
      <c r="K56" s="7"/>
      <c r="L56" s="7"/>
      <c r="M56" s="7">
        <f>IF(M$20&lt;&gt;0,M$20,"")</f>
      </c>
      <c r="N56" s="7"/>
      <c r="O56" s="7"/>
      <c r="P56" s="7">
        <f>IF(P$20&lt;&gt;0,P$20,"")</f>
      </c>
      <c r="Q56" s="7"/>
      <c r="R56" s="7"/>
      <c r="S56" s="7">
        <f>IF(S$20&lt;&gt;0,S$20,"")</f>
      </c>
      <c r="T56" s="7"/>
      <c r="U56" s="7"/>
      <c r="V56" s="7">
        <f>IF(V$20&lt;&gt;0,V$20,"")</f>
      </c>
      <c r="W56" s="7"/>
      <c r="X56" s="7"/>
      <c r="Y56" s="7">
        <f>IF(Y$20&lt;&gt;0,Y$20,"")</f>
      </c>
      <c r="Z56" s="7"/>
      <c r="AA56" s="7"/>
      <c r="AB56" s="7"/>
      <c r="AC56" s="7">
        <f>IF(AC$20&lt;&gt;0,AC$20,"")</f>
      </c>
      <c r="AD56" s="7">
        <f>IF(AD$20&lt;&gt;0,AD$20,"")</f>
      </c>
      <c r="AE56" s="7">
        <f>IF(AE$20&lt;&gt;0,AE$20,"")</f>
      </c>
      <c r="AF56" s="7" t="str">
        <f>IF(AF$20&lt;&gt;0,AF$20,"")</f>
        <v>(MMK?)</v>
      </c>
      <c r="AG56" s="7" t="str">
        <f>IF(AG$20&lt;&gt;0,AG$20,"")</f>
        <v>(+MWSt?)</v>
      </c>
      <c r="AH56" s="7"/>
      <c r="AI56" s="7">
        <f>IF(AI$20&lt;&gt;0,AI$20,"")</f>
      </c>
      <c r="AJ56" s="7">
        <f>IF(AJ$20&lt;&gt;0,AJ$20,"")</f>
      </c>
      <c r="AK56" s="7"/>
      <c r="AL56" s="7"/>
      <c r="AM56" s="14"/>
      <c r="AN56" s="14"/>
      <c r="AO56" s="7"/>
      <c r="AP56" s="15"/>
    </row>
    <row r="57" spans="1:42" ht="18" customHeight="1">
      <c r="A57" s="8">
        <v>100</v>
      </c>
      <c r="B57" s="9" t="s">
        <v>8</v>
      </c>
      <c r="C57" s="86">
        <f>D43</f>
        <v>200</v>
      </c>
      <c r="D57" s="87" t="s">
        <v>10</v>
      </c>
      <c r="E57" s="1"/>
      <c r="F57" s="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68"/>
      <c r="AM57" s="24">
        <f>(C57*AL57)</f>
        <v>0</v>
      </c>
      <c r="AN57" s="24"/>
      <c r="AO57" s="1"/>
      <c r="AP57" s="2"/>
    </row>
    <row r="58" spans="1:42" ht="18" customHeight="1" thickBot="1">
      <c r="A58" s="8">
        <v>200</v>
      </c>
      <c r="B58" s="9" t="s">
        <v>9</v>
      </c>
      <c r="C58" s="86">
        <f>D43</f>
        <v>200</v>
      </c>
      <c r="D58" s="87" t="s">
        <v>10</v>
      </c>
      <c r="E58" s="1"/>
      <c r="F58" s="71"/>
      <c r="G58" s="83"/>
      <c r="H58" s="11"/>
      <c r="I58" s="71"/>
      <c r="J58" s="83"/>
      <c r="K58" s="11"/>
      <c r="L58" s="71"/>
      <c r="M58" s="83"/>
      <c r="N58" s="11"/>
      <c r="O58" s="71"/>
      <c r="P58" s="83"/>
      <c r="Q58" s="11"/>
      <c r="R58" s="71"/>
      <c r="S58" s="83"/>
      <c r="T58" s="11"/>
      <c r="U58" s="71"/>
      <c r="V58" s="83"/>
      <c r="W58" s="11"/>
      <c r="X58" s="71"/>
      <c r="Y58" s="83"/>
      <c r="Z58" s="11"/>
      <c r="AA58" s="63">
        <f>F58+I58+L58+O58+R58+U58+X58</f>
        <v>0</v>
      </c>
      <c r="AB58" s="11"/>
      <c r="AC58" s="104"/>
      <c r="AD58" s="104"/>
      <c r="AE58" s="104"/>
      <c r="AF58" s="104"/>
      <c r="AG58" s="104"/>
      <c r="AH58" s="11"/>
      <c r="AI58" s="105">
        <f>SUM(AC58:AG58)</f>
        <v>0</v>
      </c>
      <c r="AJ58" s="11" t="e">
        <f>((F58*G58)+(I58*J58)+(L58*M58)+(O58*P58)+(R58*S58)+(U58*V58)+(X58*Y58))/AA58*(1+AI58)</f>
        <v>#DIV/0!</v>
      </c>
      <c r="AK58" s="11"/>
      <c r="AL58" s="69"/>
      <c r="AM58" s="24">
        <f>(C58*AL58)</f>
        <v>0</v>
      </c>
      <c r="AN58" s="24"/>
      <c r="AO58" s="1"/>
      <c r="AP58" s="2"/>
    </row>
    <row r="59" spans="1:42" ht="18" customHeight="1">
      <c r="A59" s="89">
        <v>300</v>
      </c>
      <c r="B59" s="90" t="s">
        <v>102</v>
      </c>
      <c r="C59" s="91">
        <f>AJ43</f>
        <v>1</v>
      </c>
      <c r="D59" s="90" t="s">
        <v>104</v>
      </c>
      <c r="E59" s="64"/>
      <c r="F59" s="72"/>
      <c r="G59" s="84">
        <v>800</v>
      </c>
      <c r="H59" s="64"/>
      <c r="I59" s="72"/>
      <c r="J59" s="84"/>
      <c r="K59" s="21"/>
      <c r="L59" s="72"/>
      <c r="M59" s="84"/>
      <c r="N59" s="64"/>
      <c r="O59" s="72"/>
      <c r="P59" s="84"/>
      <c r="Q59" s="21"/>
      <c r="R59" s="72"/>
      <c r="S59" s="84"/>
      <c r="T59" s="64"/>
      <c r="U59" s="72"/>
      <c r="V59" s="84"/>
      <c r="W59" s="21"/>
      <c r="X59" s="72"/>
      <c r="Y59" s="84"/>
      <c r="Z59" s="64"/>
      <c r="AA59" s="67">
        <f>F59+I59+L59+O59+R59+U59+X59</f>
        <v>0</v>
      </c>
      <c r="AB59" s="64"/>
      <c r="AC59" s="102"/>
      <c r="AD59" s="102"/>
      <c r="AE59" s="102"/>
      <c r="AF59" s="102"/>
      <c r="AG59" s="102"/>
      <c r="AH59" s="64"/>
      <c r="AI59" s="103">
        <f>SUM(AC59:AG59)</f>
        <v>0</v>
      </c>
      <c r="AJ59" s="21" t="e">
        <f>((F59*G59)+(I59*J59)+(L59*M59)+(O59*P59)+(R59*S59)+(U59*V59)+(X59*Y59))/AA59*(1+AI59)</f>
        <v>#DIV/0!</v>
      </c>
      <c r="AK59" s="21"/>
      <c r="AL59" s="70"/>
      <c r="AM59" s="23">
        <f aca="true" t="shared" si="3" ref="AM59:AM64">AL59*C59</f>
        <v>0</v>
      </c>
      <c r="AN59" s="23"/>
      <c r="AO59" s="20"/>
      <c r="AP59" s="22"/>
    </row>
    <row r="60" spans="1:42" ht="18" customHeight="1">
      <c r="A60" s="92"/>
      <c r="B60" s="93"/>
      <c r="C60" s="86">
        <f>AJ44</f>
        <v>1</v>
      </c>
      <c r="D60" s="93" t="s">
        <v>41</v>
      </c>
      <c r="E60" s="65"/>
      <c r="F60" s="62"/>
      <c r="G60" s="60"/>
      <c r="H60" s="65"/>
      <c r="I60" s="62"/>
      <c r="J60" s="60"/>
      <c r="K60" s="11"/>
      <c r="L60" s="62"/>
      <c r="M60" s="60"/>
      <c r="N60" s="65"/>
      <c r="O60" s="62"/>
      <c r="P60" s="60"/>
      <c r="Q60" s="11"/>
      <c r="R60" s="62"/>
      <c r="S60" s="60"/>
      <c r="T60" s="65"/>
      <c r="U60" s="62"/>
      <c r="V60" s="60"/>
      <c r="W60" s="11"/>
      <c r="X60" s="62"/>
      <c r="Y60" s="60"/>
      <c r="Z60" s="65"/>
      <c r="AA60" s="62"/>
      <c r="AB60" s="65"/>
      <c r="AC60" s="65"/>
      <c r="AD60" s="65"/>
      <c r="AE60" s="65"/>
      <c r="AF60" s="65"/>
      <c r="AG60" s="65"/>
      <c r="AH60" s="65"/>
      <c r="AI60" s="62"/>
      <c r="AJ60" s="60" t="e">
        <f>AJ59*0.4</f>
        <v>#DIV/0!</v>
      </c>
      <c r="AK60" s="11"/>
      <c r="AL60" s="70"/>
      <c r="AM60" s="24">
        <f t="shared" si="3"/>
        <v>0</v>
      </c>
      <c r="AN60" s="24"/>
      <c r="AO60" s="1"/>
      <c r="AP60" s="2"/>
    </row>
    <row r="61" spans="1:42" ht="18" customHeight="1" thickBot="1">
      <c r="A61" s="94"/>
      <c r="B61" s="95"/>
      <c r="C61" s="96">
        <f>AJ45</f>
        <v>1</v>
      </c>
      <c r="D61" s="95" t="s">
        <v>42</v>
      </c>
      <c r="E61" s="66"/>
      <c r="F61" s="63"/>
      <c r="G61" s="61"/>
      <c r="H61" s="66"/>
      <c r="I61" s="63"/>
      <c r="J61" s="61"/>
      <c r="K61" s="45"/>
      <c r="L61" s="63"/>
      <c r="M61" s="61"/>
      <c r="N61" s="66"/>
      <c r="O61" s="63"/>
      <c r="P61" s="61"/>
      <c r="Q61" s="45"/>
      <c r="R61" s="63"/>
      <c r="S61" s="61"/>
      <c r="T61" s="66"/>
      <c r="U61" s="63"/>
      <c r="V61" s="61"/>
      <c r="W61" s="45"/>
      <c r="X61" s="63"/>
      <c r="Y61" s="61"/>
      <c r="Z61" s="66"/>
      <c r="AA61" s="63"/>
      <c r="AB61" s="66"/>
      <c r="AC61" s="66"/>
      <c r="AD61" s="66"/>
      <c r="AE61" s="66"/>
      <c r="AF61" s="66"/>
      <c r="AG61" s="66"/>
      <c r="AH61" s="66"/>
      <c r="AI61" s="63"/>
      <c r="AJ61" s="61" t="e">
        <f>AJ59*0.25</f>
        <v>#DIV/0!</v>
      </c>
      <c r="AK61" s="45"/>
      <c r="AL61" s="70"/>
      <c r="AM61" s="46">
        <f t="shared" si="3"/>
        <v>0</v>
      </c>
      <c r="AN61" s="46"/>
      <c r="AO61" s="5"/>
      <c r="AP61" s="6"/>
    </row>
    <row r="62" spans="1:42" ht="18" customHeight="1">
      <c r="A62" s="89">
        <v>400</v>
      </c>
      <c r="B62" s="90" t="s">
        <v>108</v>
      </c>
      <c r="C62" s="91">
        <f>AJ43</f>
        <v>1</v>
      </c>
      <c r="D62" s="90" t="s">
        <v>104</v>
      </c>
      <c r="E62" s="64"/>
      <c r="F62" s="72"/>
      <c r="G62" s="84"/>
      <c r="H62" s="64"/>
      <c r="I62" s="72"/>
      <c r="J62" s="84"/>
      <c r="K62" s="21"/>
      <c r="L62" s="72"/>
      <c r="M62" s="84"/>
      <c r="N62" s="64"/>
      <c r="O62" s="72"/>
      <c r="P62" s="84"/>
      <c r="Q62" s="21"/>
      <c r="R62" s="72"/>
      <c r="S62" s="84"/>
      <c r="T62" s="64"/>
      <c r="U62" s="72"/>
      <c r="V62" s="84"/>
      <c r="W62" s="21"/>
      <c r="X62" s="72"/>
      <c r="Y62" s="84"/>
      <c r="Z62" s="64"/>
      <c r="AA62" s="67">
        <f>F62+I62+L62+O62+R62+U62+X62</f>
        <v>0</v>
      </c>
      <c r="AB62" s="64"/>
      <c r="AC62" s="102"/>
      <c r="AD62" s="102"/>
      <c r="AE62" s="102"/>
      <c r="AF62" s="102"/>
      <c r="AG62" s="102"/>
      <c r="AH62" s="64"/>
      <c r="AI62" s="103">
        <f>SUM(AC62:AG62)</f>
        <v>0</v>
      </c>
      <c r="AJ62" s="11" t="e">
        <f>((F62*G62)+(I62*J62)+(L62*M62)+(O62*P62)+(R62*S62)+(U62*V62)+(X62*Y62))/AA62*(1+AI62)</f>
        <v>#DIV/0!</v>
      </c>
      <c r="AK62" s="21"/>
      <c r="AL62" s="68"/>
      <c r="AM62" s="23">
        <f t="shared" si="3"/>
        <v>0</v>
      </c>
      <c r="AN62" s="23"/>
      <c r="AO62" s="20"/>
      <c r="AP62" s="22"/>
    </row>
    <row r="63" spans="1:42" ht="18" customHeight="1">
      <c r="A63" s="92"/>
      <c r="B63" s="93"/>
      <c r="C63" s="86">
        <f>AJ44</f>
        <v>1</v>
      </c>
      <c r="D63" s="93" t="s">
        <v>41</v>
      </c>
      <c r="E63" s="65"/>
      <c r="F63" s="62"/>
      <c r="G63" s="60"/>
      <c r="H63" s="65"/>
      <c r="I63" s="62"/>
      <c r="J63" s="60"/>
      <c r="K63" s="11"/>
      <c r="L63" s="62"/>
      <c r="M63" s="60"/>
      <c r="N63" s="65"/>
      <c r="O63" s="62"/>
      <c r="P63" s="60"/>
      <c r="Q63" s="11"/>
      <c r="R63" s="62"/>
      <c r="S63" s="60"/>
      <c r="T63" s="65"/>
      <c r="U63" s="62"/>
      <c r="V63" s="60"/>
      <c r="W63" s="11"/>
      <c r="X63" s="62"/>
      <c r="Y63" s="60"/>
      <c r="Z63" s="65"/>
      <c r="AA63" s="62"/>
      <c r="AB63" s="65"/>
      <c r="AC63" s="65"/>
      <c r="AD63" s="65"/>
      <c r="AE63" s="65"/>
      <c r="AF63" s="65"/>
      <c r="AG63" s="65"/>
      <c r="AH63" s="65"/>
      <c r="AI63" s="62"/>
      <c r="AJ63" s="60" t="e">
        <f>AJ62*0.4</f>
        <v>#DIV/0!</v>
      </c>
      <c r="AK63" s="11"/>
      <c r="AL63" s="70"/>
      <c r="AM63" s="24">
        <f t="shared" si="3"/>
        <v>0</v>
      </c>
      <c r="AN63" s="24"/>
      <c r="AO63" s="1"/>
      <c r="AP63" s="2"/>
    </row>
    <row r="64" spans="1:42" ht="18" customHeight="1" thickBot="1">
      <c r="A64" s="94"/>
      <c r="B64" s="95"/>
      <c r="C64" s="96">
        <f>AJ45</f>
        <v>1</v>
      </c>
      <c r="D64" s="95" t="s">
        <v>42</v>
      </c>
      <c r="E64" s="66"/>
      <c r="F64" s="63"/>
      <c r="G64" s="61"/>
      <c r="H64" s="66"/>
      <c r="I64" s="63"/>
      <c r="J64" s="61"/>
      <c r="K64" s="45"/>
      <c r="L64" s="63"/>
      <c r="M64" s="61"/>
      <c r="N64" s="66"/>
      <c r="O64" s="63"/>
      <c r="P64" s="61"/>
      <c r="Q64" s="45"/>
      <c r="R64" s="63"/>
      <c r="S64" s="61"/>
      <c r="T64" s="66"/>
      <c r="U64" s="63"/>
      <c r="V64" s="61"/>
      <c r="W64" s="45"/>
      <c r="X64" s="63"/>
      <c r="Y64" s="61"/>
      <c r="Z64" s="66"/>
      <c r="AA64" s="63"/>
      <c r="AB64" s="66"/>
      <c r="AC64" s="66"/>
      <c r="AD64" s="66"/>
      <c r="AE64" s="66"/>
      <c r="AF64" s="66"/>
      <c r="AG64" s="66"/>
      <c r="AH64" s="66"/>
      <c r="AI64" s="63"/>
      <c r="AJ64" s="61" t="e">
        <f>AJ62*0.25</f>
        <v>#DIV/0!</v>
      </c>
      <c r="AK64" s="45"/>
      <c r="AL64" s="69"/>
      <c r="AM64" s="46">
        <f t="shared" si="3"/>
        <v>0</v>
      </c>
      <c r="AN64" s="46"/>
      <c r="AO64" s="5"/>
      <c r="AP64" s="6"/>
    </row>
    <row r="65" spans="1:42" ht="18" customHeight="1">
      <c r="A65" s="8">
        <v>500</v>
      </c>
      <c r="B65" s="9" t="s">
        <v>11</v>
      </c>
      <c r="C65" s="86">
        <f>D45</f>
        <v>120</v>
      </c>
      <c r="D65" s="87" t="s">
        <v>16</v>
      </c>
      <c r="E65" s="1"/>
      <c r="F65" s="72"/>
      <c r="G65" s="83"/>
      <c r="H65" s="11"/>
      <c r="I65" s="72"/>
      <c r="J65" s="83"/>
      <c r="K65" s="11"/>
      <c r="L65" s="72"/>
      <c r="M65" s="83"/>
      <c r="N65" s="11"/>
      <c r="O65" s="72"/>
      <c r="P65" s="83"/>
      <c r="Q65" s="11"/>
      <c r="R65" s="72"/>
      <c r="S65" s="83"/>
      <c r="T65" s="11"/>
      <c r="U65" s="72"/>
      <c r="V65" s="83"/>
      <c r="W65" s="11"/>
      <c r="X65" s="72"/>
      <c r="Y65" s="83"/>
      <c r="Z65" s="11"/>
      <c r="AA65" s="67">
        <f>F65+I65+L65+O65+R65+U65+X65</f>
        <v>0</v>
      </c>
      <c r="AB65" s="11"/>
      <c r="AC65" s="102"/>
      <c r="AD65" s="102"/>
      <c r="AE65" s="102"/>
      <c r="AF65" s="102"/>
      <c r="AG65" s="102"/>
      <c r="AH65" s="64"/>
      <c r="AI65" s="103">
        <f>SUM(AC65:AG65)</f>
        <v>0</v>
      </c>
      <c r="AJ65" s="11" t="e">
        <f>((F65*G65)+(I65*J65)+(L65*M65)+(O65*P65)+(R65*S65)+(U65*V65)+(X65*Y65))/AA65*(1+AI65)</f>
        <v>#DIV/0!</v>
      </c>
      <c r="AK65" s="11"/>
      <c r="AL65" s="70"/>
      <c r="AM65" s="24">
        <f>(C65*AL65)</f>
        <v>0</v>
      </c>
      <c r="AN65" s="24"/>
      <c r="AO65" s="1"/>
      <c r="AP65" s="2"/>
    </row>
    <row r="66" spans="1:42" ht="18" customHeight="1">
      <c r="A66" s="8">
        <v>600</v>
      </c>
      <c r="B66" s="9" t="s">
        <v>12</v>
      </c>
      <c r="C66" s="86">
        <f>AJ46</f>
        <v>3</v>
      </c>
      <c r="D66" s="87" t="s">
        <v>43</v>
      </c>
      <c r="E66" s="1"/>
      <c r="F66" s="73"/>
      <c r="G66" s="83"/>
      <c r="H66" s="11"/>
      <c r="I66" s="73"/>
      <c r="J66" s="83"/>
      <c r="K66" s="11"/>
      <c r="L66" s="73"/>
      <c r="M66" s="83"/>
      <c r="N66" s="11"/>
      <c r="O66" s="73"/>
      <c r="P66" s="83"/>
      <c r="Q66" s="11"/>
      <c r="R66" s="73"/>
      <c r="S66" s="83"/>
      <c r="T66" s="11"/>
      <c r="U66" s="73"/>
      <c r="V66" s="83"/>
      <c r="W66" s="11"/>
      <c r="X66" s="73"/>
      <c r="Y66" s="83"/>
      <c r="Z66" s="11"/>
      <c r="AA66" s="62">
        <f>F66+I66+L66+O66+R66+U66+X66</f>
        <v>0</v>
      </c>
      <c r="AB66" s="11"/>
      <c r="AC66" s="102"/>
      <c r="AD66" s="102"/>
      <c r="AE66" s="102"/>
      <c r="AF66" s="102"/>
      <c r="AG66" s="102"/>
      <c r="AH66" s="11"/>
      <c r="AI66" s="103">
        <f>SUM(AC66:AG66)</f>
        <v>0</v>
      </c>
      <c r="AJ66" s="11" t="e">
        <f>((F66*G66)+(I66*J66)+(L66*M66)+(O66*P66)+(R66*S66)+(U66*V66)+(X66*Y66))/AA66*(1+AI66)</f>
        <v>#DIV/0!</v>
      </c>
      <c r="AK66" s="11"/>
      <c r="AL66" s="70"/>
      <c r="AM66" s="24">
        <f>(C66*AL66)</f>
        <v>0</v>
      </c>
      <c r="AN66" s="24"/>
      <c r="AO66" s="1"/>
      <c r="AP66" s="2"/>
    </row>
    <row r="67" spans="1:42" ht="18" customHeight="1" thickBot="1">
      <c r="A67" s="8">
        <v>700</v>
      </c>
      <c r="B67" s="9" t="s">
        <v>13</v>
      </c>
      <c r="C67" s="86">
        <f>AJ46</f>
        <v>3</v>
      </c>
      <c r="D67" s="87" t="s">
        <v>43</v>
      </c>
      <c r="E67" s="1"/>
      <c r="F67" s="71"/>
      <c r="G67" s="83"/>
      <c r="H67" s="11"/>
      <c r="I67" s="71"/>
      <c r="J67" s="85"/>
      <c r="K67" s="11"/>
      <c r="L67" s="71"/>
      <c r="M67" s="85"/>
      <c r="N67" s="11"/>
      <c r="O67" s="71"/>
      <c r="P67" s="85"/>
      <c r="Q67" s="11"/>
      <c r="R67" s="71"/>
      <c r="S67" s="85"/>
      <c r="T67" s="11"/>
      <c r="U67" s="71"/>
      <c r="V67" s="85"/>
      <c r="W67" s="11"/>
      <c r="X67" s="71"/>
      <c r="Y67" s="85"/>
      <c r="Z67" s="11"/>
      <c r="AA67" s="63">
        <f>F67+I67+L67+O67+R67+U67+X67</f>
        <v>0</v>
      </c>
      <c r="AB67" s="11"/>
      <c r="AC67" s="102"/>
      <c r="AD67" s="102"/>
      <c r="AE67" s="102"/>
      <c r="AF67" s="102"/>
      <c r="AG67" s="102"/>
      <c r="AH67" s="11"/>
      <c r="AI67" s="103">
        <f>SUM(AC67:AG67)</f>
        <v>0</v>
      </c>
      <c r="AJ67" s="11" t="e">
        <f>((F67*G67)+(I67*J67)+(L67*M67)+(O67*P67)+(R67*S67)+(U67*V67)+(X67*Y67))/AA67*(1+AI67)</f>
        <v>#DIV/0!</v>
      </c>
      <c r="AK67" s="11"/>
      <c r="AL67" s="70"/>
      <c r="AM67" s="24">
        <f>(C67*AL67)</f>
        <v>0</v>
      </c>
      <c r="AN67" s="24"/>
      <c r="AO67" s="1"/>
      <c r="AP67" s="2"/>
    </row>
    <row r="68" spans="1:42" ht="49.5" customHeight="1" thickBot="1">
      <c r="A68" s="19" t="s">
        <v>6</v>
      </c>
      <c r="B68" s="10" t="s">
        <v>109</v>
      </c>
      <c r="C68" s="48">
        <f>AJ46</f>
        <v>3</v>
      </c>
      <c r="D68" s="10" t="s">
        <v>43</v>
      </c>
      <c r="E68" s="10"/>
      <c r="F68" s="1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25">
        <f>AM68/C68</f>
        <v>0</v>
      </c>
      <c r="AM68" s="25">
        <f>SUM(AM59:AM64)</f>
        <v>0</v>
      </c>
      <c r="AN68" s="25"/>
      <c r="AO68" s="3"/>
      <c r="AP68" s="4"/>
    </row>
    <row r="69" spans="3:40" ht="12.75" thickBot="1">
      <c r="C69" s="49"/>
      <c r="AL69" s="26"/>
      <c r="AM69" s="26"/>
      <c r="AN69" s="26"/>
    </row>
    <row r="70" spans="1:42" ht="30" customHeight="1" thickBot="1">
      <c r="A70" s="19" t="s">
        <v>14</v>
      </c>
      <c r="B70" s="10" t="s">
        <v>15</v>
      </c>
      <c r="C70" s="48">
        <f>AJ46</f>
        <v>3</v>
      </c>
      <c r="D70" s="10" t="s">
        <v>43</v>
      </c>
      <c r="E70" s="99"/>
      <c r="F70" s="100"/>
      <c r="G70" s="12" t="s">
        <v>113</v>
      </c>
      <c r="H70" s="12"/>
      <c r="I70" s="12"/>
      <c r="J70" s="101"/>
      <c r="K70" s="12"/>
      <c r="L70" s="149" t="s">
        <v>114</v>
      </c>
      <c r="M70" s="149"/>
      <c r="N70" s="149"/>
      <c r="O70" s="149"/>
      <c r="P70" s="149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25">
        <f>AM70/C70</f>
        <v>0</v>
      </c>
      <c r="AM70" s="25">
        <f>AM57+AM58+AM61+AM64+AM65+AM66+AM67</f>
        <v>0</v>
      </c>
      <c r="AN70" s="25"/>
      <c r="AO70" s="3"/>
      <c r="AP70" s="4"/>
    </row>
    <row r="73" ht="6" customHeight="1" thickBot="1"/>
    <row r="74" spans="1:42" ht="12">
      <c r="A74" s="130" t="s">
        <v>21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4"/>
    </row>
    <row r="75" spans="1:42" ht="12.75" thickBot="1">
      <c r="A75" s="132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5"/>
    </row>
    <row r="76" spans="1:42" ht="12" customHeight="1">
      <c r="A76" s="136" t="s">
        <v>40</v>
      </c>
      <c r="B76" s="137"/>
      <c r="C76" s="140" t="s">
        <v>50</v>
      </c>
      <c r="D76" s="141"/>
      <c r="E76" s="141"/>
      <c r="F76" s="141"/>
      <c r="G76" s="141"/>
      <c r="H76" s="141"/>
      <c r="I76" s="141"/>
      <c r="J76" s="141"/>
      <c r="K76" s="33"/>
      <c r="L76" s="33"/>
      <c r="M76" s="144" t="s">
        <v>20</v>
      </c>
      <c r="N76" s="144"/>
      <c r="O76" s="144"/>
      <c r="P76" s="144"/>
      <c r="Q76" s="144"/>
      <c r="R76" s="144"/>
      <c r="S76" s="144"/>
      <c r="T76" s="144"/>
      <c r="U76" s="144"/>
      <c r="V76" s="145"/>
      <c r="W76" s="145"/>
      <c r="X76" s="145"/>
      <c r="Y76" s="145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144" t="str">
        <f>AJ4</f>
        <v>Name:
Student 1, Student 2, 
</v>
      </c>
      <c r="AK76" s="144"/>
      <c r="AL76" s="145"/>
      <c r="AM76" s="145"/>
      <c r="AN76" s="31"/>
      <c r="AO76" s="145" t="str">
        <f>AO4</f>
        <v>SS 2015</v>
      </c>
      <c r="AP76" s="137" t="s">
        <v>17</v>
      </c>
    </row>
    <row r="77" spans="1:42" ht="36" customHeight="1" thickBot="1">
      <c r="A77" s="138"/>
      <c r="B77" s="139"/>
      <c r="C77" s="142"/>
      <c r="D77" s="143"/>
      <c r="E77" s="143"/>
      <c r="F77" s="143"/>
      <c r="G77" s="143"/>
      <c r="H77" s="143"/>
      <c r="I77" s="143"/>
      <c r="J77" s="143"/>
      <c r="K77" s="34"/>
      <c r="L77" s="34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147"/>
      <c r="AK77" s="147"/>
      <c r="AL77" s="147"/>
      <c r="AM77" s="147"/>
      <c r="AN77" s="32"/>
      <c r="AO77" s="146"/>
      <c r="AP77" s="148"/>
    </row>
    <row r="78" spans="1:42" ht="3.75" customHeight="1">
      <c r="A78" s="117"/>
      <c r="B78" s="118"/>
      <c r="C78" s="119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1"/>
    </row>
    <row r="79" spans="1:44" ht="17.25" customHeight="1">
      <c r="A79" s="8" t="s">
        <v>57</v>
      </c>
      <c r="B79" s="35" t="str">
        <f aca="true" t="shared" si="4" ref="B79:B84">B7</f>
        <v>HH XXX?????</v>
      </c>
      <c r="C79" s="38" t="s">
        <v>80</v>
      </c>
      <c r="D79" s="50">
        <f>D43</f>
        <v>200</v>
      </c>
      <c r="E79" s="41"/>
      <c r="F79" s="41"/>
      <c r="G79" s="39" t="s">
        <v>27</v>
      </c>
      <c r="H79" s="39"/>
      <c r="I79" s="39"/>
      <c r="J79" s="50">
        <f aca="true" t="shared" si="5" ref="J79:J85">J43</f>
        <v>220</v>
      </c>
      <c r="K79" s="37"/>
      <c r="L79" s="37"/>
      <c r="M79" s="39" t="s">
        <v>76</v>
      </c>
      <c r="N79" s="39"/>
      <c r="O79" s="39"/>
      <c r="P79" s="47">
        <f>J87</f>
        <v>240</v>
      </c>
      <c r="Q79" s="39"/>
      <c r="R79" s="39"/>
      <c r="S79" s="39" t="s">
        <v>67</v>
      </c>
      <c r="T79" s="39"/>
      <c r="U79" s="39"/>
      <c r="V79" s="51">
        <f>V43</f>
        <v>30</v>
      </c>
      <c r="W79" s="41"/>
      <c r="X79" s="41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 t="s">
        <v>70</v>
      </c>
      <c r="AJ79" s="50">
        <f>AJ43</f>
        <v>1</v>
      </c>
      <c r="AK79" s="37"/>
      <c r="AL79" s="39" t="s">
        <v>51</v>
      </c>
      <c r="AM79" s="55">
        <f>AM7</f>
        <v>30</v>
      </c>
      <c r="AN79" s="39"/>
      <c r="AO79" s="39" t="s">
        <v>52</v>
      </c>
      <c r="AP79" s="56" t="str">
        <f>AP7</f>
        <v> 0,xx</v>
      </c>
      <c r="AR79" s="39"/>
    </row>
    <row r="80" spans="1:44" ht="17.25" customHeight="1">
      <c r="A80" s="8" t="s">
        <v>58</v>
      </c>
      <c r="B80" s="35" t="str">
        <f t="shared" si="4"/>
        <v>HH ????</v>
      </c>
      <c r="C80" s="38" t="s">
        <v>82</v>
      </c>
      <c r="D80" s="50">
        <f>D44</f>
        <v>80</v>
      </c>
      <c r="E80" s="41"/>
      <c r="F80" s="41"/>
      <c r="G80" s="39" t="s">
        <v>29</v>
      </c>
      <c r="H80" s="39"/>
      <c r="I80" s="39"/>
      <c r="J80" s="50">
        <f t="shared" si="5"/>
        <v>10</v>
      </c>
      <c r="K80" s="37"/>
      <c r="L80" s="37"/>
      <c r="M80" s="39" t="s">
        <v>77</v>
      </c>
      <c r="N80" s="39"/>
      <c r="O80" s="39"/>
      <c r="P80" s="50">
        <f>P44</f>
        <v>3</v>
      </c>
      <c r="Q80" s="39"/>
      <c r="R80" s="39"/>
      <c r="S80" s="39" t="s">
        <v>68</v>
      </c>
      <c r="T80" s="39"/>
      <c r="U80" s="39"/>
      <c r="V80" s="51">
        <f>V44</f>
        <v>10</v>
      </c>
      <c r="W80" s="41"/>
      <c r="X80" s="41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 t="s">
        <v>71</v>
      </c>
      <c r="AJ80" s="50">
        <f>AJ44</f>
        <v>1</v>
      </c>
      <c r="AK80" s="37"/>
      <c r="AL80" s="39" t="s">
        <v>53</v>
      </c>
      <c r="AM80" s="55" t="str">
        <f>AM8</f>
        <v>0,xx</v>
      </c>
      <c r="AN80" s="39"/>
      <c r="AO80" s="39" t="s">
        <v>84</v>
      </c>
      <c r="AP80" s="56" t="str">
        <f>AP8</f>
        <v> 0,xx</v>
      </c>
      <c r="AR80" s="39"/>
    </row>
    <row r="81" spans="1:44" ht="17.25" customHeight="1">
      <c r="A81" s="8" t="s">
        <v>59</v>
      </c>
      <c r="B81" s="35" t="str">
        <f t="shared" si="4"/>
        <v>über Durchschnitt ????</v>
      </c>
      <c r="C81" s="38" t="s">
        <v>81</v>
      </c>
      <c r="D81" s="50">
        <f>D45</f>
        <v>120</v>
      </c>
      <c r="E81" s="41"/>
      <c r="F81" s="41"/>
      <c r="G81" s="39" t="s">
        <v>30</v>
      </c>
      <c r="H81" s="39"/>
      <c r="I81" s="39"/>
      <c r="J81" s="50">
        <f t="shared" si="5"/>
        <v>0</v>
      </c>
      <c r="K81" s="37"/>
      <c r="L81" s="37"/>
      <c r="M81" s="43" t="s">
        <v>78</v>
      </c>
      <c r="N81" s="43"/>
      <c r="O81" s="43"/>
      <c r="P81" s="52">
        <f>P45</f>
        <v>1</v>
      </c>
      <c r="Q81" s="39"/>
      <c r="R81" s="39"/>
      <c r="S81" s="43" t="s">
        <v>69</v>
      </c>
      <c r="T81" s="43"/>
      <c r="U81" s="43"/>
      <c r="V81" s="53">
        <f>V45</f>
        <v>5</v>
      </c>
      <c r="W81" s="41"/>
      <c r="X81" s="41"/>
      <c r="Y81" s="39"/>
      <c r="Z81" s="39"/>
      <c r="AA81" s="39"/>
      <c r="AB81" s="39"/>
      <c r="AC81" s="39"/>
      <c r="AD81" s="39"/>
      <c r="AE81" s="39"/>
      <c r="AF81" s="39"/>
      <c r="AG81" s="39"/>
      <c r="AH81" s="43"/>
      <c r="AI81" s="43" t="s">
        <v>72</v>
      </c>
      <c r="AJ81" s="52">
        <f>AJ45</f>
        <v>1</v>
      </c>
      <c r="AK81" s="37"/>
      <c r="AL81" s="39" t="s">
        <v>36</v>
      </c>
      <c r="AM81" s="55" t="str">
        <f>AM9</f>
        <v>0,xx</v>
      </c>
      <c r="AN81" s="39"/>
      <c r="AO81" s="39" t="s">
        <v>37</v>
      </c>
      <c r="AP81" s="56" t="str">
        <f>AP9</f>
        <v> 0,xx</v>
      </c>
      <c r="AR81" s="39"/>
    </row>
    <row r="82" spans="1:44" ht="17.25" customHeight="1">
      <c r="A82" s="8" t="s">
        <v>60</v>
      </c>
      <c r="B82" s="35" t="str">
        <f t="shared" si="4"/>
        <v>Durchschnitt ????</v>
      </c>
      <c r="C82" s="38"/>
      <c r="D82" s="41"/>
      <c r="E82" s="41"/>
      <c r="F82" s="41"/>
      <c r="G82" s="39" t="s">
        <v>31</v>
      </c>
      <c r="H82" s="39"/>
      <c r="I82" s="39"/>
      <c r="J82" s="50">
        <f t="shared" si="5"/>
        <v>0</v>
      </c>
      <c r="K82" s="37"/>
      <c r="L82" s="37"/>
      <c r="M82" s="39"/>
      <c r="N82" s="39"/>
      <c r="O82" s="39"/>
      <c r="P82" s="41">
        <f>SUM(P79:P81)</f>
        <v>244</v>
      </c>
      <c r="Q82" s="39"/>
      <c r="R82" s="39"/>
      <c r="S82" s="39" t="s">
        <v>83</v>
      </c>
      <c r="T82" s="39"/>
      <c r="U82" s="39"/>
      <c r="V82" s="42">
        <f>SUM(V79:V81)</f>
        <v>45</v>
      </c>
      <c r="W82" s="41"/>
      <c r="X82" s="41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1">
        <f>SUM(AJ79:AJ81)</f>
        <v>3</v>
      </c>
      <c r="AK82" s="37"/>
      <c r="AL82" s="39" t="s">
        <v>34</v>
      </c>
      <c r="AM82" s="55" t="str">
        <f>AM10</f>
        <v>0,xx</v>
      </c>
      <c r="AN82" s="39"/>
      <c r="AO82" s="39" t="s">
        <v>35</v>
      </c>
      <c r="AP82" s="56">
        <f>AP10</f>
        <v>1</v>
      </c>
      <c r="AR82" s="39"/>
    </row>
    <row r="83" spans="1:44" ht="17.25" customHeight="1">
      <c r="A83" s="8" t="s">
        <v>61</v>
      </c>
      <c r="B83" s="35" t="str">
        <f t="shared" si="4"/>
        <v>Durchschnitt ????</v>
      </c>
      <c r="C83" s="38"/>
      <c r="D83" s="41"/>
      <c r="E83" s="41"/>
      <c r="F83" s="41"/>
      <c r="G83" s="39" t="s">
        <v>32</v>
      </c>
      <c r="H83" s="39"/>
      <c r="I83" s="39"/>
      <c r="J83" s="50">
        <f t="shared" si="5"/>
        <v>0</v>
      </c>
      <c r="K83" s="37"/>
      <c r="L83" s="37"/>
      <c r="M83" s="39"/>
      <c r="N83" s="39"/>
      <c r="O83" s="39"/>
      <c r="P83" s="37"/>
      <c r="Q83" s="39"/>
      <c r="R83" s="39"/>
      <c r="S83" s="39"/>
      <c r="T83" s="39"/>
      <c r="U83" s="39"/>
      <c r="V83" s="39"/>
      <c r="W83" s="41"/>
      <c r="X83" s="41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1"/>
      <c r="AK83" s="37"/>
      <c r="AL83" s="39" t="s">
        <v>38</v>
      </c>
      <c r="AM83" s="55" t="str">
        <f>AM11</f>
        <v>0,xx</v>
      </c>
      <c r="AN83" s="39"/>
      <c r="AO83" s="39" t="s">
        <v>39</v>
      </c>
      <c r="AP83" s="56" t="str">
        <f>AP11</f>
        <v> 0,xx</v>
      </c>
      <c r="AR83" s="39"/>
    </row>
    <row r="84" spans="1:45" ht="17.25" customHeight="1">
      <c r="A84" s="8" t="s">
        <v>62</v>
      </c>
      <c r="B84" s="35" t="str">
        <f t="shared" si="4"/>
        <v>20xx - 20xx ????</v>
      </c>
      <c r="C84" s="38"/>
      <c r="D84" s="41"/>
      <c r="E84" s="41"/>
      <c r="F84" s="41"/>
      <c r="G84" s="39" t="s">
        <v>33</v>
      </c>
      <c r="H84" s="39"/>
      <c r="I84" s="39"/>
      <c r="J84" s="50">
        <f t="shared" si="5"/>
        <v>0</v>
      </c>
      <c r="K84" s="37"/>
      <c r="L84" s="37"/>
      <c r="M84" s="39" t="s">
        <v>90</v>
      </c>
      <c r="N84" s="39"/>
      <c r="O84" s="39"/>
      <c r="P84" s="50">
        <f>P48</f>
        <v>1</v>
      </c>
      <c r="Q84" s="39"/>
      <c r="R84" s="39"/>
      <c r="S84" s="39" t="s">
        <v>85</v>
      </c>
      <c r="T84" s="39"/>
      <c r="U84" s="39"/>
      <c r="V84" s="50">
        <f>V48</f>
        <v>1</v>
      </c>
      <c r="W84" s="41"/>
      <c r="X84" s="41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 t="s">
        <v>79</v>
      </c>
      <c r="AJ84" s="50">
        <f>AJ48</f>
        <v>1</v>
      </c>
      <c r="AK84" s="37"/>
      <c r="AL84" s="39"/>
      <c r="AM84" s="55"/>
      <c r="AN84" s="39"/>
      <c r="AO84" s="39"/>
      <c r="AP84" s="56"/>
      <c r="AR84" s="39"/>
      <c r="AS84" s="39"/>
    </row>
    <row r="85" spans="1:45" ht="17.25" customHeight="1">
      <c r="A85" s="8"/>
      <c r="B85" s="35"/>
      <c r="C85" s="38"/>
      <c r="D85" s="41"/>
      <c r="E85" s="37"/>
      <c r="F85" s="37"/>
      <c r="G85" s="39" t="s">
        <v>28</v>
      </c>
      <c r="H85" s="39"/>
      <c r="I85" s="39"/>
      <c r="J85" s="50">
        <f t="shared" si="5"/>
        <v>10</v>
      </c>
      <c r="K85" s="37"/>
      <c r="L85" s="37"/>
      <c r="M85" s="39" t="s">
        <v>91</v>
      </c>
      <c r="N85" s="39"/>
      <c r="O85" s="39"/>
      <c r="P85" s="50">
        <f>P49</f>
        <v>1</v>
      </c>
      <c r="Q85" s="39"/>
      <c r="R85" s="39"/>
      <c r="S85" s="39" t="s">
        <v>86</v>
      </c>
      <c r="T85" s="39"/>
      <c r="U85" s="39"/>
      <c r="V85" s="50">
        <f>V49</f>
        <v>2</v>
      </c>
      <c r="W85" s="37"/>
      <c r="X85" s="37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 t="s">
        <v>88</v>
      </c>
      <c r="AJ85" s="50">
        <f>AJ49</f>
        <v>1</v>
      </c>
      <c r="AK85" s="37"/>
      <c r="AL85" s="39" t="s">
        <v>75</v>
      </c>
      <c r="AM85" s="55" t="str">
        <f>AM13</f>
        <v>0,xx</v>
      </c>
      <c r="AN85" s="39"/>
      <c r="AO85" s="39" t="s">
        <v>55</v>
      </c>
      <c r="AP85" s="56" t="str">
        <f>AP13</f>
        <v> 0,xx</v>
      </c>
      <c r="AR85" s="39"/>
      <c r="AS85" s="39"/>
    </row>
    <row r="86" spans="1:45" ht="17.25" customHeight="1">
      <c r="A86" s="8" t="str">
        <f>A14</f>
        <v>Kostenstand: xx/20xx</v>
      </c>
      <c r="B86" s="35"/>
      <c r="C86" s="38"/>
      <c r="D86" s="37"/>
      <c r="E86" s="37"/>
      <c r="F86" s="37"/>
      <c r="G86" s="43"/>
      <c r="H86" s="43"/>
      <c r="I86" s="43"/>
      <c r="J86" s="43"/>
      <c r="K86" s="37"/>
      <c r="L86" s="37"/>
      <c r="M86" s="43" t="s">
        <v>92</v>
      </c>
      <c r="N86" s="43"/>
      <c r="O86" s="43"/>
      <c r="P86" s="52">
        <f>P50</f>
        <v>1</v>
      </c>
      <c r="Q86" s="39"/>
      <c r="R86" s="39"/>
      <c r="S86" s="43" t="s">
        <v>87</v>
      </c>
      <c r="T86" s="43"/>
      <c r="U86" s="43"/>
      <c r="V86" s="52">
        <f>V50</f>
        <v>1</v>
      </c>
      <c r="W86" s="37"/>
      <c r="X86" s="37"/>
      <c r="Y86" s="39"/>
      <c r="Z86" s="39"/>
      <c r="AA86" s="39"/>
      <c r="AB86" s="39"/>
      <c r="AC86" s="39"/>
      <c r="AD86" s="39"/>
      <c r="AE86" s="39"/>
      <c r="AF86" s="39"/>
      <c r="AG86" s="39"/>
      <c r="AH86" s="43"/>
      <c r="AI86" s="43" t="s">
        <v>89</v>
      </c>
      <c r="AJ86" s="52">
        <f>AJ50</f>
        <v>1</v>
      </c>
      <c r="AK86" s="37"/>
      <c r="AL86" s="39" t="s">
        <v>74</v>
      </c>
      <c r="AM86" s="55" t="str">
        <f>AM14</f>
        <v>0,xx</v>
      </c>
      <c r="AN86" s="39"/>
      <c r="AO86" s="39" t="s">
        <v>54</v>
      </c>
      <c r="AP86" s="56" t="str">
        <f>AP14</f>
        <v> 0,xx</v>
      </c>
      <c r="AR86" s="39"/>
      <c r="AS86" s="39"/>
    </row>
    <row r="87" spans="1:45" ht="17.25" customHeight="1">
      <c r="A87" s="8" t="str">
        <f>A15</f>
        <v>Kostenangaben in Euro inkl. 19% MWSt</v>
      </c>
      <c r="B87" s="35"/>
      <c r="C87" s="38" t="s">
        <v>101</v>
      </c>
      <c r="D87" s="50">
        <f>D51</f>
        <v>100</v>
      </c>
      <c r="E87" s="37"/>
      <c r="F87" s="37"/>
      <c r="G87" s="39" t="s">
        <v>76</v>
      </c>
      <c r="H87" s="39"/>
      <c r="I87" s="39"/>
      <c r="J87" s="41">
        <f>SUM(J79:J86)</f>
        <v>240</v>
      </c>
      <c r="K87" s="37"/>
      <c r="L87" s="37"/>
      <c r="M87" s="39" t="s">
        <v>93</v>
      </c>
      <c r="N87" s="39"/>
      <c r="O87" s="39"/>
      <c r="P87" s="41">
        <f>SUM(P84:P86)</f>
        <v>3</v>
      </c>
      <c r="Q87" s="39"/>
      <c r="R87" s="39"/>
      <c r="S87" s="39" t="s">
        <v>95</v>
      </c>
      <c r="T87" s="39"/>
      <c r="U87" s="39"/>
      <c r="V87" s="41">
        <f>SUM(V84:V86)</f>
        <v>4</v>
      </c>
      <c r="W87" s="37"/>
      <c r="X87" s="37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 t="s">
        <v>94</v>
      </c>
      <c r="AJ87" s="41">
        <f>SUM(AJ84:AJ86)</f>
        <v>3</v>
      </c>
      <c r="AK87" s="37"/>
      <c r="AL87" s="39"/>
      <c r="AM87" s="39"/>
      <c r="AN87" s="39"/>
      <c r="AO87" s="39"/>
      <c r="AP87" s="40"/>
      <c r="AR87" s="39"/>
      <c r="AS87" s="39"/>
    </row>
    <row r="88" spans="1:42" ht="3.75" customHeight="1" thickBot="1">
      <c r="A88" s="8"/>
      <c r="B88" s="35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9"/>
      <c r="N88" s="39"/>
      <c r="O88" s="39"/>
      <c r="P88" s="41"/>
      <c r="Q88" s="39"/>
      <c r="R88" s="39"/>
      <c r="S88" s="39"/>
      <c r="T88" s="39"/>
      <c r="U88" s="39"/>
      <c r="V88" s="41"/>
      <c r="W88" s="37"/>
      <c r="X88" s="37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1"/>
      <c r="AK88" s="37"/>
      <c r="AL88" s="39"/>
      <c r="AM88" s="39"/>
      <c r="AN88" s="39"/>
      <c r="AO88" s="39"/>
      <c r="AP88" s="40"/>
    </row>
    <row r="89" spans="1:42" ht="18" customHeight="1">
      <c r="A89" s="122" t="s">
        <v>22</v>
      </c>
      <c r="B89" s="124" t="s">
        <v>107</v>
      </c>
      <c r="C89" s="122" t="s">
        <v>1</v>
      </c>
      <c r="D89" s="126" t="s">
        <v>2</v>
      </c>
      <c r="E89" s="28"/>
      <c r="F89" s="28"/>
      <c r="G89" s="126" t="s">
        <v>106</v>
      </c>
      <c r="H89" s="126"/>
      <c r="I89" s="126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114" t="s">
        <v>7</v>
      </c>
      <c r="AK89" s="27"/>
      <c r="AL89" s="114" t="s">
        <v>105</v>
      </c>
      <c r="AM89" s="128" t="s">
        <v>3</v>
      </c>
      <c r="AN89" s="29"/>
      <c r="AO89" s="114" t="s">
        <v>4</v>
      </c>
      <c r="AP89" s="115" t="s">
        <v>5</v>
      </c>
    </row>
    <row r="90" spans="1:42" ht="18" customHeight="1">
      <c r="A90" s="123"/>
      <c r="B90" s="125"/>
      <c r="C90" s="123"/>
      <c r="D90" s="113"/>
      <c r="E90" s="18"/>
      <c r="F90" s="18"/>
      <c r="G90" s="18">
        <v>1</v>
      </c>
      <c r="H90" s="18"/>
      <c r="I90" s="18"/>
      <c r="J90" s="18">
        <v>2</v>
      </c>
      <c r="K90" s="18"/>
      <c r="L90" s="18"/>
      <c r="M90" s="18">
        <v>3</v>
      </c>
      <c r="N90" s="18"/>
      <c r="O90" s="18"/>
      <c r="P90" s="18">
        <v>4</v>
      </c>
      <c r="Q90" s="18"/>
      <c r="R90" s="18"/>
      <c r="S90" s="18">
        <v>5</v>
      </c>
      <c r="T90" s="18"/>
      <c r="U90" s="18"/>
      <c r="V90" s="18">
        <v>6</v>
      </c>
      <c r="W90" s="18"/>
      <c r="X90" s="18"/>
      <c r="Y90" s="18">
        <v>7</v>
      </c>
      <c r="Z90" s="18"/>
      <c r="AA90" s="18"/>
      <c r="AB90" s="18"/>
      <c r="AC90" s="113" t="s">
        <v>123</v>
      </c>
      <c r="AD90" s="113"/>
      <c r="AE90" s="113"/>
      <c r="AF90" s="113"/>
      <c r="AG90" s="113"/>
      <c r="AH90" s="18"/>
      <c r="AI90" s="18" t="s">
        <v>112</v>
      </c>
      <c r="AJ90" s="113"/>
      <c r="AK90" s="18"/>
      <c r="AL90" s="113"/>
      <c r="AM90" s="129"/>
      <c r="AN90" s="30"/>
      <c r="AO90" s="113"/>
      <c r="AP90" s="116"/>
    </row>
    <row r="91" spans="1:42" ht="18" customHeight="1">
      <c r="A91" s="106"/>
      <c r="B91" s="107" t="s">
        <v>49</v>
      </c>
      <c r="C91" s="106"/>
      <c r="D91" s="18"/>
      <c r="E91" s="18"/>
      <c r="F91" s="18" t="str">
        <f>F19</f>
        <v>G1</v>
      </c>
      <c r="G91" s="18" t="str">
        <f>G19</f>
        <v>1300-234</v>
      </c>
      <c r="H91" s="18"/>
      <c r="I91" s="18" t="str">
        <f>I19</f>
        <v>G2</v>
      </c>
      <c r="J91" s="18" t="str">
        <f>J19</f>
        <v>xxxx-xx</v>
      </c>
      <c r="K91" s="18"/>
      <c r="L91" s="18" t="str">
        <f>L19</f>
        <v>G3</v>
      </c>
      <c r="M91" s="18" t="str">
        <f>M19</f>
        <v>xxxx-xx</v>
      </c>
      <c r="N91" s="18"/>
      <c r="O91" s="18" t="str">
        <f>O19</f>
        <v>G4</v>
      </c>
      <c r="P91" s="18" t="str">
        <f>P19</f>
        <v>xxxx-xx</v>
      </c>
      <c r="Q91" s="18"/>
      <c r="R91" s="18" t="str">
        <f>R19</f>
        <v>G5</v>
      </c>
      <c r="S91" s="18" t="str">
        <f>S19</f>
        <v>xxxx-xx</v>
      </c>
      <c r="T91" s="18"/>
      <c r="U91" s="18" t="str">
        <f>U19</f>
        <v>G6</v>
      </c>
      <c r="V91" s="18" t="str">
        <f>V19</f>
        <v>xxxx-xx</v>
      </c>
      <c r="W91" s="18"/>
      <c r="X91" s="18" t="str">
        <f>X19</f>
        <v>G7</v>
      </c>
      <c r="Y91" s="18" t="str">
        <f>Y19</f>
        <v>xxxx-xx</v>
      </c>
      <c r="Z91" s="18"/>
      <c r="AA91" s="18"/>
      <c r="AB91" s="18"/>
      <c r="AC91" s="18" t="s">
        <v>124</v>
      </c>
      <c r="AD91" s="18" t="s">
        <v>125</v>
      </c>
      <c r="AE91" s="18" t="s">
        <v>126</v>
      </c>
      <c r="AF91" s="18" t="s">
        <v>127</v>
      </c>
      <c r="AG91" s="18" t="s">
        <v>128</v>
      </c>
      <c r="AH91" s="18"/>
      <c r="AI91" s="18" t="s">
        <v>111</v>
      </c>
      <c r="AJ91" s="18"/>
      <c r="AK91" s="18"/>
      <c r="AL91" s="18"/>
      <c r="AM91" s="30"/>
      <c r="AN91" s="30"/>
      <c r="AO91" s="18"/>
      <c r="AP91" s="108"/>
    </row>
    <row r="92" spans="1:42" ht="18" customHeight="1" thickBot="1">
      <c r="A92" s="16"/>
      <c r="B92" s="17" t="str">
        <f>IF(B$20&lt;&gt;0,B$20,"")</f>
        <v>Bezeichnung Objekt / Erläuterung Quelle</v>
      </c>
      <c r="C92" s="16"/>
      <c r="D92" s="7"/>
      <c r="E92" s="7"/>
      <c r="F92" s="7"/>
      <c r="G92" s="7">
        <f>IF(G$20&lt;&gt;0,G$20,"")</f>
      </c>
      <c r="H92" s="7"/>
      <c r="I92" s="7"/>
      <c r="J92" s="7">
        <f>IF(J$20&lt;&gt;0,J$20,"")</f>
      </c>
      <c r="K92" s="7"/>
      <c r="L92" s="7"/>
      <c r="M92" s="7">
        <f>IF(M$20&lt;&gt;0,M$20,"")</f>
      </c>
      <c r="N92" s="7"/>
      <c r="O92" s="7"/>
      <c r="P92" s="7">
        <f>IF(P$20&lt;&gt;0,P$20,"")</f>
      </c>
      <c r="Q92" s="7"/>
      <c r="R92" s="7"/>
      <c r="S92" s="7">
        <f>IF(S$20&lt;&gt;0,S$20,"")</f>
      </c>
      <c r="T92" s="7"/>
      <c r="U92" s="7"/>
      <c r="V92" s="7">
        <f>IF(V$20&lt;&gt;0,V$20,"")</f>
      </c>
      <c r="W92" s="7"/>
      <c r="X92" s="7"/>
      <c r="Y92" s="7">
        <f>IF(Y$20&lt;&gt;0,Y$20,"")</f>
      </c>
      <c r="Z92" s="7"/>
      <c r="AA92" s="7"/>
      <c r="AB92" s="7"/>
      <c r="AC92" s="7">
        <f>IF(AC$20&lt;&gt;0,AC$20,"")</f>
      </c>
      <c r="AD92" s="7">
        <f>IF(AD$20&lt;&gt;0,AD$20,"")</f>
      </c>
      <c r="AE92" s="7">
        <f>IF(AE$20&lt;&gt;0,AE$20,"")</f>
      </c>
      <c r="AF92" s="7" t="str">
        <f>IF(AF$20&lt;&gt;0,AF$20,"")</f>
        <v>(MMK?)</v>
      </c>
      <c r="AG92" s="7" t="str">
        <f>IF(AG$20&lt;&gt;0,AG$20,"")</f>
        <v>(+MWSt?)</v>
      </c>
      <c r="AH92" s="7"/>
      <c r="AI92" s="7">
        <f>IF(AI$20&lt;&gt;0,AI$20,"")</f>
      </c>
      <c r="AJ92" s="7">
        <f>IF(AJ$20&lt;&gt;0,AJ$20,"")</f>
      </c>
      <c r="AK92" s="7"/>
      <c r="AL92" s="7"/>
      <c r="AM92" s="14"/>
      <c r="AN92" s="14"/>
      <c r="AO92" s="7"/>
      <c r="AP92" s="15"/>
    </row>
    <row r="93" spans="1:42" ht="18" customHeight="1">
      <c r="A93" s="8">
        <v>100</v>
      </c>
      <c r="B93" s="9" t="s">
        <v>8</v>
      </c>
      <c r="C93" s="86">
        <f>D79</f>
        <v>200</v>
      </c>
      <c r="D93" s="87" t="s">
        <v>10</v>
      </c>
      <c r="E93" s="1"/>
      <c r="F93" s="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68"/>
      <c r="AM93" s="24">
        <f>(C93*AL93)</f>
        <v>0</v>
      </c>
      <c r="AN93" s="24"/>
      <c r="AO93" s="1"/>
      <c r="AP93" s="2"/>
    </row>
    <row r="94" spans="1:42" ht="18" customHeight="1" thickBot="1">
      <c r="A94" s="8">
        <v>200</v>
      </c>
      <c r="B94" s="9" t="s">
        <v>9</v>
      </c>
      <c r="C94" s="86">
        <f>D79</f>
        <v>200</v>
      </c>
      <c r="D94" s="87" t="s">
        <v>10</v>
      </c>
      <c r="E94" s="1"/>
      <c r="F94" s="71"/>
      <c r="G94" s="83"/>
      <c r="H94" s="11"/>
      <c r="I94" s="71"/>
      <c r="J94" s="83"/>
      <c r="K94" s="11"/>
      <c r="L94" s="71"/>
      <c r="M94" s="83"/>
      <c r="N94" s="11"/>
      <c r="O94" s="71"/>
      <c r="P94" s="83"/>
      <c r="Q94" s="11"/>
      <c r="R94" s="71"/>
      <c r="S94" s="83"/>
      <c r="T94" s="11"/>
      <c r="U94" s="71"/>
      <c r="V94" s="83"/>
      <c r="W94" s="11"/>
      <c r="X94" s="71"/>
      <c r="Y94" s="83"/>
      <c r="Z94" s="11"/>
      <c r="AA94" s="63">
        <f>F94+I94+L94+O94+R94+U94+X94</f>
        <v>0</v>
      </c>
      <c r="AB94" s="11"/>
      <c r="AC94" s="104"/>
      <c r="AD94" s="104"/>
      <c r="AE94" s="104"/>
      <c r="AF94" s="104"/>
      <c r="AG94" s="104"/>
      <c r="AH94" s="11"/>
      <c r="AI94" s="105">
        <f>SUM(AC94:AG94)</f>
        <v>0</v>
      </c>
      <c r="AJ94" s="11" t="e">
        <f>((F94*G94)+(I94*J94)+(L94*M94)+(O94*P94)+(R94*S94)+(U94*V94)+(X94*Y94))/AA94*(1+AI94)</f>
        <v>#DIV/0!</v>
      </c>
      <c r="AK94" s="11"/>
      <c r="AL94" s="69"/>
      <c r="AM94" s="24">
        <f>(C94*AL94)</f>
        <v>0</v>
      </c>
      <c r="AN94" s="24"/>
      <c r="AO94" s="1"/>
      <c r="AP94" s="2"/>
    </row>
    <row r="95" spans="1:42" ht="18" customHeight="1">
      <c r="A95" s="89">
        <v>300</v>
      </c>
      <c r="B95" s="90" t="s">
        <v>102</v>
      </c>
      <c r="C95" s="91">
        <f>P79</f>
        <v>240</v>
      </c>
      <c r="D95" s="90" t="s">
        <v>44</v>
      </c>
      <c r="E95" s="64"/>
      <c r="F95" s="72"/>
      <c r="G95" s="84">
        <v>1000</v>
      </c>
      <c r="H95" s="64"/>
      <c r="I95" s="72"/>
      <c r="J95" s="84"/>
      <c r="K95" s="21"/>
      <c r="L95" s="72"/>
      <c r="M95" s="84"/>
      <c r="N95" s="64"/>
      <c r="O95" s="72"/>
      <c r="P95" s="84"/>
      <c r="Q95" s="21"/>
      <c r="R95" s="72"/>
      <c r="S95" s="84"/>
      <c r="T95" s="64"/>
      <c r="U95" s="72"/>
      <c r="V95" s="84"/>
      <c r="W95" s="21"/>
      <c r="X95" s="72"/>
      <c r="Y95" s="84"/>
      <c r="Z95" s="64"/>
      <c r="AA95" s="67">
        <f>F95+I95+L95+O95+R95+U95+X95</f>
        <v>0</v>
      </c>
      <c r="AB95" s="64"/>
      <c r="AC95" s="102"/>
      <c r="AD95" s="102"/>
      <c r="AE95" s="102"/>
      <c r="AF95" s="102"/>
      <c r="AG95" s="102"/>
      <c r="AH95" s="64"/>
      <c r="AI95" s="103">
        <f>SUM(AC95:AG95)</f>
        <v>0</v>
      </c>
      <c r="AJ95" s="21" t="e">
        <f>((F95*G95)+(I95*J95)+(L95*M95)+(O95*P95)+(R95*S95)+(U95*V95)+(X95*Y95))/AA95*(1+AI95)</f>
        <v>#DIV/0!</v>
      </c>
      <c r="AK95" s="21"/>
      <c r="AL95" s="70"/>
      <c r="AM95" s="23">
        <f aca="true" t="shared" si="6" ref="AM95:AM100">AL95*C95</f>
        <v>0</v>
      </c>
      <c r="AN95" s="23"/>
      <c r="AO95" s="20"/>
      <c r="AP95" s="22"/>
    </row>
    <row r="96" spans="1:42" ht="18" customHeight="1">
      <c r="A96" s="92"/>
      <c r="B96" s="93"/>
      <c r="C96" s="86">
        <f>P80</f>
        <v>3</v>
      </c>
      <c r="D96" s="93" t="s">
        <v>45</v>
      </c>
      <c r="E96" s="65"/>
      <c r="F96" s="62"/>
      <c r="G96" s="60"/>
      <c r="H96" s="65"/>
      <c r="I96" s="62"/>
      <c r="J96" s="60"/>
      <c r="K96" s="11"/>
      <c r="L96" s="62"/>
      <c r="M96" s="60"/>
      <c r="N96" s="65"/>
      <c r="O96" s="62"/>
      <c r="P96" s="60"/>
      <c r="Q96" s="11"/>
      <c r="R96" s="62"/>
      <c r="S96" s="60"/>
      <c r="T96" s="65"/>
      <c r="U96" s="62"/>
      <c r="V96" s="60"/>
      <c r="W96" s="11"/>
      <c r="X96" s="62"/>
      <c r="Y96" s="60"/>
      <c r="Z96" s="65"/>
      <c r="AA96" s="62"/>
      <c r="AB96" s="65"/>
      <c r="AC96" s="65"/>
      <c r="AD96" s="65"/>
      <c r="AE96" s="65"/>
      <c r="AF96" s="65"/>
      <c r="AG96" s="65"/>
      <c r="AH96" s="65"/>
      <c r="AI96" s="62"/>
      <c r="AJ96" s="60" t="e">
        <f>AJ95*0.4</f>
        <v>#DIV/0!</v>
      </c>
      <c r="AK96" s="11"/>
      <c r="AL96" s="70"/>
      <c r="AM96" s="24">
        <f t="shared" si="6"/>
        <v>0</v>
      </c>
      <c r="AN96" s="24"/>
      <c r="AO96" s="1"/>
      <c r="AP96" s="2"/>
    </row>
    <row r="97" spans="1:42" ht="18" customHeight="1" thickBot="1">
      <c r="A97" s="94"/>
      <c r="B97" s="95"/>
      <c r="C97" s="96">
        <f>P81</f>
        <v>1</v>
      </c>
      <c r="D97" s="95" t="s">
        <v>46</v>
      </c>
      <c r="E97" s="66"/>
      <c r="F97" s="63"/>
      <c r="G97" s="61"/>
      <c r="H97" s="66"/>
      <c r="I97" s="63"/>
      <c r="J97" s="61"/>
      <c r="K97" s="45"/>
      <c r="L97" s="63"/>
      <c r="M97" s="61"/>
      <c r="N97" s="66"/>
      <c r="O97" s="63"/>
      <c r="P97" s="61"/>
      <c r="Q97" s="45"/>
      <c r="R97" s="63"/>
      <c r="S97" s="61"/>
      <c r="T97" s="66"/>
      <c r="U97" s="63"/>
      <c r="V97" s="61"/>
      <c r="W97" s="45"/>
      <c r="X97" s="63"/>
      <c r="Y97" s="61"/>
      <c r="Z97" s="66"/>
      <c r="AA97" s="63"/>
      <c r="AB97" s="66"/>
      <c r="AC97" s="66"/>
      <c r="AD97" s="66"/>
      <c r="AE97" s="66"/>
      <c r="AF97" s="66"/>
      <c r="AG97" s="66"/>
      <c r="AH97" s="66"/>
      <c r="AI97" s="63"/>
      <c r="AJ97" s="61" t="e">
        <f>AJ95*0.25</f>
        <v>#DIV/0!</v>
      </c>
      <c r="AK97" s="45"/>
      <c r="AL97" s="70"/>
      <c r="AM97" s="46">
        <f t="shared" si="6"/>
        <v>0</v>
      </c>
      <c r="AN97" s="46"/>
      <c r="AO97" s="5"/>
      <c r="AP97" s="6"/>
    </row>
    <row r="98" spans="1:42" ht="18" customHeight="1">
      <c r="A98" s="89">
        <v>400</v>
      </c>
      <c r="B98" s="90" t="s">
        <v>108</v>
      </c>
      <c r="C98" s="91">
        <f>P79</f>
        <v>240</v>
      </c>
      <c r="D98" s="90" t="s">
        <v>44</v>
      </c>
      <c r="E98" s="64"/>
      <c r="F98" s="72"/>
      <c r="G98" s="84"/>
      <c r="H98" s="64"/>
      <c r="I98" s="72"/>
      <c r="J98" s="84"/>
      <c r="K98" s="21"/>
      <c r="L98" s="72"/>
      <c r="M98" s="84"/>
      <c r="N98" s="64"/>
      <c r="O98" s="72"/>
      <c r="P98" s="84"/>
      <c r="Q98" s="21"/>
      <c r="R98" s="72"/>
      <c r="S98" s="84"/>
      <c r="T98" s="64"/>
      <c r="U98" s="72"/>
      <c r="V98" s="84"/>
      <c r="W98" s="21"/>
      <c r="X98" s="72"/>
      <c r="Y98" s="84"/>
      <c r="Z98" s="64"/>
      <c r="AA98" s="67">
        <f>F98+I98+L98+O98+R98+U98+X98</f>
        <v>0</v>
      </c>
      <c r="AB98" s="64"/>
      <c r="AC98" s="102"/>
      <c r="AD98" s="102"/>
      <c r="AE98" s="102"/>
      <c r="AF98" s="102"/>
      <c r="AG98" s="102"/>
      <c r="AH98" s="64"/>
      <c r="AI98" s="103">
        <f>SUM(AC98:AG98)</f>
        <v>0</v>
      </c>
      <c r="AJ98" s="11" t="e">
        <f>((F98*G98)+(I98*J98)+(L98*M98)+(O98*P98)+(R98*S98)+(U98*V98)+(X98*Y98))/AA98*(1+AI98)</f>
        <v>#DIV/0!</v>
      </c>
      <c r="AK98" s="21"/>
      <c r="AL98" s="68"/>
      <c r="AM98" s="23">
        <f t="shared" si="6"/>
        <v>0</v>
      </c>
      <c r="AN98" s="23"/>
      <c r="AO98" s="20"/>
      <c r="AP98" s="22"/>
    </row>
    <row r="99" spans="1:42" ht="18" customHeight="1">
      <c r="A99" s="92"/>
      <c r="B99" s="93"/>
      <c r="C99" s="86">
        <f>P80</f>
        <v>3</v>
      </c>
      <c r="D99" s="93" t="s">
        <v>45</v>
      </c>
      <c r="E99" s="65"/>
      <c r="F99" s="62"/>
      <c r="G99" s="60"/>
      <c r="H99" s="65"/>
      <c r="I99" s="62"/>
      <c r="J99" s="60"/>
      <c r="K99" s="11"/>
      <c r="L99" s="62"/>
      <c r="M99" s="60"/>
      <c r="N99" s="65"/>
      <c r="O99" s="62"/>
      <c r="P99" s="60"/>
      <c r="Q99" s="11"/>
      <c r="R99" s="62"/>
      <c r="S99" s="60"/>
      <c r="T99" s="65"/>
      <c r="U99" s="62"/>
      <c r="V99" s="60"/>
      <c r="W99" s="11"/>
      <c r="X99" s="62"/>
      <c r="Y99" s="60"/>
      <c r="Z99" s="65"/>
      <c r="AA99" s="62"/>
      <c r="AB99" s="65"/>
      <c r="AC99" s="65"/>
      <c r="AD99" s="65"/>
      <c r="AE99" s="65"/>
      <c r="AF99" s="65"/>
      <c r="AG99" s="65"/>
      <c r="AH99" s="65"/>
      <c r="AI99" s="62"/>
      <c r="AJ99" s="60" t="e">
        <f>AJ98*0.4</f>
        <v>#DIV/0!</v>
      </c>
      <c r="AK99" s="11"/>
      <c r="AL99" s="70"/>
      <c r="AM99" s="24">
        <f t="shared" si="6"/>
        <v>0</v>
      </c>
      <c r="AN99" s="24"/>
      <c r="AO99" s="1"/>
      <c r="AP99" s="2"/>
    </row>
    <row r="100" spans="1:42" ht="18" customHeight="1" thickBot="1">
      <c r="A100" s="94"/>
      <c r="B100" s="95"/>
      <c r="C100" s="96">
        <f>P81</f>
        <v>1</v>
      </c>
      <c r="D100" s="95" t="s">
        <v>46</v>
      </c>
      <c r="E100" s="66"/>
      <c r="F100" s="63"/>
      <c r="G100" s="61"/>
      <c r="H100" s="66"/>
      <c r="I100" s="63"/>
      <c r="J100" s="61"/>
      <c r="K100" s="45"/>
      <c r="L100" s="63"/>
      <c r="M100" s="61"/>
      <c r="N100" s="66"/>
      <c r="O100" s="63"/>
      <c r="P100" s="61"/>
      <c r="Q100" s="45"/>
      <c r="R100" s="63"/>
      <c r="S100" s="61"/>
      <c r="T100" s="66"/>
      <c r="U100" s="63"/>
      <c r="V100" s="61"/>
      <c r="W100" s="45"/>
      <c r="X100" s="63"/>
      <c r="Y100" s="61"/>
      <c r="Z100" s="66"/>
      <c r="AA100" s="63"/>
      <c r="AB100" s="66"/>
      <c r="AC100" s="66"/>
      <c r="AD100" s="66"/>
      <c r="AE100" s="66"/>
      <c r="AF100" s="66"/>
      <c r="AG100" s="66"/>
      <c r="AH100" s="66"/>
      <c r="AI100" s="63"/>
      <c r="AJ100" s="61" t="e">
        <f>AJ98*0.25</f>
        <v>#DIV/0!</v>
      </c>
      <c r="AK100" s="45"/>
      <c r="AL100" s="69"/>
      <c r="AM100" s="46">
        <f t="shared" si="6"/>
        <v>0</v>
      </c>
      <c r="AN100" s="46"/>
      <c r="AO100" s="5"/>
      <c r="AP100" s="6"/>
    </row>
    <row r="101" spans="1:42" ht="18" customHeight="1">
      <c r="A101" s="8">
        <v>500</v>
      </c>
      <c r="B101" s="9" t="s">
        <v>11</v>
      </c>
      <c r="C101" s="86">
        <f>D81</f>
        <v>120</v>
      </c>
      <c r="D101" s="87" t="s">
        <v>16</v>
      </c>
      <c r="E101" s="1"/>
      <c r="F101" s="72"/>
      <c r="G101" s="83"/>
      <c r="H101" s="11"/>
      <c r="I101" s="72"/>
      <c r="J101" s="83"/>
      <c r="K101" s="11"/>
      <c r="L101" s="72"/>
      <c r="M101" s="83"/>
      <c r="N101" s="11"/>
      <c r="O101" s="72"/>
      <c r="P101" s="83"/>
      <c r="Q101" s="11"/>
      <c r="R101" s="72"/>
      <c r="S101" s="83"/>
      <c r="T101" s="11"/>
      <c r="U101" s="72"/>
      <c r="V101" s="83"/>
      <c r="W101" s="11"/>
      <c r="X101" s="72"/>
      <c r="Y101" s="83"/>
      <c r="Z101" s="11"/>
      <c r="AA101" s="67">
        <f>F101+I101+L101+O101+R101+U101+X101</f>
        <v>0</v>
      </c>
      <c r="AB101" s="11"/>
      <c r="AC101" s="102"/>
      <c r="AD101" s="102"/>
      <c r="AE101" s="102"/>
      <c r="AF101" s="102"/>
      <c r="AG101" s="102"/>
      <c r="AH101" s="64"/>
      <c r="AI101" s="103">
        <f>SUM(AC101:AG101)</f>
        <v>0</v>
      </c>
      <c r="AJ101" s="11" t="e">
        <f>((F101*G101)+(I101*J101)+(L101*M101)+(O101*P101)+(R101*S101)+(U101*V101)+(X101*Y101))/AA101*(1+AI101)</f>
        <v>#DIV/0!</v>
      </c>
      <c r="AK101" s="11"/>
      <c r="AL101" s="70"/>
      <c r="AM101" s="24">
        <f>(C101*AL101)</f>
        <v>0</v>
      </c>
      <c r="AN101" s="24"/>
      <c r="AO101" s="1"/>
      <c r="AP101" s="2"/>
    </row>
    <row r="102" spans="1:42" ht="18" customHeight="1">
      <c r="A102" s="8">
        <v>600</v>
      </c>
      <c r="B102" s="9" t="s">
        <v>12</v>
      </c>
      <c r="C102" s="86">
        <f>P82</f>
        <v>244</v>
      </c>
      <c r="D102" s="87" t="s">
        <v>47</v>
      </c>
      <c r="E102" s="1"/>
      <c r="F102" s="73"/>
      <c r="G102" s="83"/>
      <c r="H102" s="11"/>
      <c r="I102" s="73"/>
      <c r="J102" s="83"/>
      <c r="K102" s="11"/>
      <c r="L102" s="73"/>
      <c r="M102" s="83"/>
      <c r="N102" s="11"/>
      <c r="O102" s="73"/>
      <c r="P102" s="83"/>
      <c r="Q102" s="11"/>
      <c r="R102" s="73"/>
      <c r="S102" s="83"/>
      <c r="T102" s="11"/>
      <c r="U102" s="73"/>
      <c r="V102" s="83"/>
      <c r="W102" s="11"/>
      <c r="X102" s="73"/>
      <c r="Y102" s="83"/>
      <c r="Z102" s="11"/>
      <c r="AA102" s="62">
        <f>F102+I102+L102+O102+R102+U102+X102</f>
        <v>0</v>
      </c>
      <c r="AB102" s="11"/>
      <c r="AC102" s="102"/>
      <c r="AD102" s="102"/>
      <c r="AE102" s="102"/>
      <c r="AF102" s="102"/>
      <c r="AG102" s="102"/>
      <c r="AH102" s="11"/>
      <c r="AI102" s="103">
        <f>SUM(AC102:AG102)</f>
        <v>0</v>
      </c>
      <c r="AJ102" s="11" t="e">
        <f>((F102*G102)+(I102*J102)+(L102*M102)+(O102*P102)+(R102*S102)+(U102*V102)+(X102*Y102))/AA102*(1+AI102)</f>
        <v>#DIV/0!</v>
      </c>
      <c r="AK102" s="11"/>
      <c r="AL102" s="70"/>
      <c r="AM102" s="24">
        <f>(C102*AL102)</f>
        <v>0</v>
      </c>
      <c r="AN102" s="24"/>
      <c r="AO102" s="1"/>
      <c r="AP102" s="2"/>
    </row>
    <row r="103" spans="1:42" ht="18" customHeight="1" thickBot="1">
      <c r="A103" s="8">
        <v>700</v>
      </c>
      <c r="B103" s="9" t="s">
        <v>13</v>
      </c>
      <c r="C103" s="86">
        <f>P82</f>
        <v>244</v>
      </c>
      <c r="D103" s="87" t="s">
        <v>47</v>
      </c>
      <c r="E103" s="1"/>
      <c r="F103" s="71"/>
      <c r="G103" s="83"/>
      <c r="H103" s="11"/>
      <c r="I103" s="71"/>
      <c r="J103" s="85"/>
      <c r="K103" s="11"/>
      <c r="L103" s="71"/>
      <c r="M103" s="85"/>
      <c r="N103" s="11"/>
      <c r="O103" s="71"/>
      <c r="P103" s="85"/>
      <c r="Q103" s="11"/>
      <c r="R103" s="71"/>
      <c r="S103" s="85"/>
      <c r="T103" s="11"/>
      <c r="U103" s="71"/>
      <c r="V103" s="85"/>
      <c r="W103" s="11"/>
      <c r="X103" s="71"/>
      <c r="Y103" s="85"/>
      <c r="Z103" s="11"/>
      <c r="AA103" s="63">
        <f>F103+I103+L103+O103+R103+U103+X103</f>
        <v>0</v>
      </c>
      <c r="AB103" s="11"/>
      <c r="AC103" s="102"/>
      <c r="AD103" s="102"/>
      <c r="AE103" s="102"/>
      <c r="AF103" s="102"/>
      <c r="AG103" s="102"/>
      <c r="AH103" s="11"/>
      <c r="AI103" s="103">
        <f>SUM(AC103:AG103)</f>
        <v>0</v>
      </c>
      <c r="AJ103" s="11" t="e">
        <f>((F103*G103)+(I103*J103)+(L103*M103)+(O103*P103)+(R103*S103)+(U103*V103)+(X103*Y103))/AA103*(1+AI103)</f>
        <v>#DIV/0!</v>
      </c>
      <c r="AK103" s="11"/>
      <c r="AL103" s="70"/>
      <c r="AM103" s="24">
        <f>(C103*AL103)</f>
        <v>0</v>
      </c>
      <c r="AN103" s="24"/>
      <c r="AO103" s="1"/>
      <c r="AP103" s="2"/>
    </row>
    <row r="104" spans="1:42" ht="49.5" customHeight="1" thickBot="1">
      <c r="A104" s="19" t="s">
        <v>6</v>
      </c>
      <c r="B104" s="10" t="s">
        <v>109</v>
      </c>
      <c r="C104" s="48">
        <f>P82</f>
        <v>244</v>
      </c>
      <c r="D104" s="10" t="s">
        <v>47</v>
      </c>
      <c r="E104" s="10"/>
      <c r="F104" s="1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25">
        <f>AM104/C104</f>
        <v>0</v>
      </c>
      <c r="AM104" s="25">
        <f>SUM(AM95:AM100)</f>
        <v>0</v>
      </c>
      <c r="AN104" s="25"/>
      <c r="AO104" s="3"/>
      <c r="AP104" s="4"/>
    </row>
    <row r="105" spans="3:40" ht="12.75" thickBot="1">
      <c r="C105" s="49"/>
      <c r="AL105" s="26"/>
      <c r="AM105" s="26"/>
      <c r="AN105" s="26"/>
    </row>
    <row r="106" spans="1:42" ht="30" customHeight="1" thickBot="1">
      <c r="A106" s="19" t="s">
        <v>14</v>
      </c>
      <c r="B106" s="10" t="s">
        <v>15</v>
      </c>
      <c r="C106" s="48">
        <f>P82</f>
        <v>244</v>
      </c>
      <c r="D106" s="10" t="s">
        <v>47</v>
      </c>
      <c r="E106" s="99"/>
      <c r="F106" s="100"/>
      <c r="G106" s="12" t="s">
        <v>113</v>
      </c>
      <c r="H106" s="12"/>
      <c r="I106" s="12"/>
      <c r="J106" s="101"/>
      <c r="K106" s="12"/>
      <c r="L106" s="149" t="s">
        <v>114</v>
      </c>
      <c r="M106" s="149"/>
      <c r="N106" s="149"/>
      <c r="O106" s="149"/>
      <c r="P106" s="149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25">
        <f>AM106/C106</f>
        <v>0</v>
      </c>
      <c r="AM106" s="25">
        <f>AM93+AM94+AM97+AM100+AM101+AM102+AM103</f>
        <v>0</v>
      </c>
      <c r="AN106" s="25"/>
      <c r="AO106" s="3"/>
      <c r="AP106" s="4"/>
    </row>
  </sheetData>
  <sheetProtection/>
  <mergeCells count="66">
    <mergeCell ref="L106:P106"/>
    <mergeCell ref="AL17:AL18"/>
    <mergeCell ref="AM17:AM18"/>
    <mergeCell ref="A2:AO3"/>
    <mergeCell ref="AO40:AO41"/>
    <mergeCell ref="AL53:AL54"/>
    <mergeCell ref="AM53:AM54"/>
    <mergeCell ref="AO76:AO77"/>
    <mergeCell ref="A6:B6"/>
    <mergeCell ref="C6:AP6"/>
    <mergeCell ref="AP2:AP3"/>
    <mergeCell ref="A4:B5"/>
    <mergeCell ref="C4:J5"/>
    <mergeCell ref="M4:Y5"/>
    <mergeCell ref="AJ4:AM5"/>
    <mergeCell ref="AO4:AO5"/>
    <mergeCell ref="AP4:AP5"/>
    <mergeCell ref="AP40:AP41"/>
    <mergeCell ref="L34:P34"/>
    <mergeCell ref="A17:A18"/>
    <mergeCell ref="B17:B18"/>
    <mergeCell ref="C17:C18"/>
    <mergeCell ref="D17:D18"/>
    <mergeCell ref="G17:Y17"/>
    <mergeCell ref="AJ17:AJ18"/>
    <mergeCell ref="AC18:AG18"/>
    <mergeCell ref="AJ53:AJ54"/>
    <mergeCell ref="L70:P70"/>
    <mergeCell ref="AO17:AO18"/>
    <mergeCell ref="AP17:AP18"/>
    <mergeCell ref="A38:AO39"/>
    <mergeCell ref="AP38:AP39"/>
    <mergeCell ref="A40:B41"/>
    <mergeCell ref="C40:J41"/>
    <mergeCell ref="M40:Y41"/>
    <mergeCell ref="AJ40:AM41"/>
    <mergeCell ref="M76:Y77"/>
    <mergeCell ref="AJ76:AM77"/>
    <mergeCell ref="AP76:AP77"/>
    <mergeCell ref="A42:B42"/>
    <mergeCell ref="C42:AP42"/>
    <mergeCell ref="A53:A54"/>
    <mergeCell ref="B53:B54"/>
    <mergeCell ref="C53:C54"/>
    <mergeCell ref="D53:D54"/>
    <mergeCell ref="G53:Y53"/>
    <mergeCell ref="G89:Y89"/>
    <mergeCell ref="AJ89:AJ90"/>
    <mergeCell ref="AL89:AL90"/>
    <mergeCell ref="AM89:AM90"/>
    <mergeCell ref="AO53:AO54"/>
    <mergeCell ref="AP53:AP54"/>
    <mergeCell ref="A74:AO75"/>
    <mergeCell ref="AP74:AP75"/>
    <mergeCell ref="A76:B77"/>
    <mergeCell ref="C76:J77"/>
    <mergeCell ref="AC54:AG54"/>
    <mergeCell ref="AC90:AG90"/>
    <mergeCell ref="AO89:AO90"/>
    <mergeCell ref="AP89:AP90"/>
    <mergeCell ref="A78:B78"/>
    <mergeCell ref="C78:AP78"/>
    <mergeCell ref="A89:A90"/>
    <mergeCell ref="B89:B90"/>
    <mergeCell ref="C89:C90"/>
    <mergeCell ref="D89:D90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54"/>
  <rowBreaks count="2" manualBreakCount="2">
    <brk id="36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Department Architektur Bauoekonomie</cp:lastModifiedBy>
  <cp:lastPrinted>2012-06-01T23:13:44Z</cp:lastPrinted>
  <dcterms:created xsi:type="dcterms:W3CDTF">2002-06-10T18:19:04Z</dcterms:created>
  <dcterms:modified xsi:type="dcterms:W3CDTF">2015-05-10T18:15:52Z</dcterms:modified>
  <cp:category/>
  <cp:version/>
  <cp:contentType/>
  <cp:contentStatus/>
</cp:coreProperties>
</file>