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80" yWindow="2320" windowWidth="29840" windowHeight="24300" tabRatio="898" activeTab="0"/>
  </bookViews>
  <sheets>
    <sheet name="Ebene1 (erw)" sheetId="1" r:id="rId1"/>
  </sheets>
  <definedNames>
    <definedName name="_xlnm.Print_Area" localSheetId="0">'Ebene1 (erw)'!$A$1:$AJ$104</definedName>
  </definedNames>
  <calcPr fullCalcOnLoad="1"/>
</workbook>
</file>

<file path=xl/sharedStrings.xml><?xml version="1.0" encoding="utf-8"?>
<sst xmlns="http://schemas.openxmlformats.org/spreadsheetml/2006/main" count="336" uniqueCount="126">
  <si>
    <t>Blatt 1</t>
  </si>
  <si>
    <t>Menge</t>
  </si>
  <si>
    <t>Einheit</t>
  </si>
  <si>
    <t>Kosten</t>
  </si>
  <si>
    <t>%-Anteil
an KGr.
300+400</t>
  </si>
  <si>
    <t>Bemer-
kungen</t>
  </si>
  <si>
    <t>300+400</t>
  </si>
  <si>
    <t>gewichteter Mittel-
wert</t>
  </si>
  <si>
    <t>Grundstück</t>
  </si>
  <si>
    <t>Herrichten und Erschließen</t>
  </si>
  <si>
    <t>m2 FBG</t>
  </si>
  <si>
    <t>Freianlagen</t>
  </si>
  <si>
    <t>Ausstattungen und Kunstwerke</t>
  </si>
  <si>
    <t>Baunebenkosten</t>
  </si>
  <si>
    <t>100-700</t>
  </si>
  <si>
    <t>Gesamtkosten</t>
  </si>
  <si>
    <t>m2 UBF</t>
  </si>
  <si>
    <t>Blatt 2</t>
  </si>
  <si>
    <t>Kostenschätzung 1. Ebene nach
DIN 276 nach Bruttorauminhalt</t>
  </si>
  <si>
    <t>Kostenschätzung 1. Ebene nach
DIN 276 nach Bruttogrundfläche</t>
  </si>
  <si>
    <t>Kostenschätzung 1. Ebene nach
DIN 276 nach Nutzfläche</t>
  </si>
  <si>
    <t>Kostenermittlung mit Gebäudekennwerten (1. Ebene)</t>
  </si>
  <si>
    <t>DIN 276</t>
  </si>
  <si>
    <t xml:space="preserve"> </t>
  </si>
  <si>
    <t>1300-234</t>
  </si>
  <si>
    <t>HH XXX?????</t>
  </si>
  <si>
    <t>BGF:</t>
  </si>
  <si>
    <t>NF:</t>
  </si>
  <si>
    <t>NF1 a:</t>
  </si>
  <si>
    <t>NF7 a:</t>
  </si>
  <si>
    <t>NF2 a:</t>
  </si>
  <si>
    <t>NF3 a:</t>
  </si>
  <si>
    <t>NF4 a:</t>
  </si>
  <si>
    <t>NF5 a:</t>
  </si>
  <si>
    <t>NF6 a:</t>
  </si>
  <si>
    <t>TFa/BGFa:</t>
  </si>
  <si>
    <t>TF/BGF:</t>
  </si>
  <si>
    <t>VFa/BGFa:</t>
  </si>
  <si>
    <t>VF/BGF:</t>
  </si>
  <si>
    <t>KGFa/BGFa:</t>
  </si>
  <si>
    <t>KGF/BGF:</t>
  </si>
  <si>
    <t>4. Semester-Projekt:
mein Übungsprojekt ????</t>
  </si>
  <si>
    <t>BGF b</t>
  </si>
  <si>
    <t>BGF c</t>
  </si>
  <si>
    <t>BGF</t>
  </si>
  <si>
    <t>NF a</t>
  </si>
  <si>
    <t>NF b</t>
  </si>
  <si>
    <t>NF c</t>
  </si>
  <si>
    <t>NF</t>
  </si>
  <si>
    <t>xxxx-xx</t>
  </si>
  <si>
    <t>Kennung Objekt BKI</t>
  </si>
  <si>
    <t xml:space="preserve">   Kostenplanung:
   Gebäudekennwerte + Kostenermittlung
                                 Prof. Reinhold Johrendt</t>
  </si>
  <si>
    <t>BRIa /BGFa:</t>
  </si>
  <si>
    <t>BRI /BGF:</t>
  </si>
  <si>
    <t>NFa/BGFa:</t>
  </si>
  <si>
    <t>TF/NF:</t>
  </si>
  <si>
    <t>VF/NF:</t>
  </si>
  <si>
    <t xml:space="preserve"> 0,xx</t>
  </si>
  <si>
    <t>Land</t>
  </si>
  <si>
    <t>Kreis</t>
  </si>
  <si>
    <t>Region</t>
  </si>
  <si>
    <t>Konjunktur</t>
  </si>
  <si>
    <t>Standard</t>
  </si>
  <si>
    <t>Bauzeit</t>
  </si>
  <si>
    <t>HH ????</t>
  </si>
  <si>
    <t>über Durchschnitt ????</t>
  </si>
  <si>
    <t>Durchschnitt ????</t>
  </si>
  <si>
    <t>20xx - 20xx ????</t>
  </si>
  <si>
    <t>BRI a:</t>
  </si>
  <si>
    <t>BRI b:</t>
  </si>
  <si>
    <t>BRI c:</t>
  </si>
  <si>
    <t>BGF a:</t>
  </si>
  <si>
    <t>BGF b:</t>
  </si>
  <si>
    <t>BGF c:</t>
  </si>
  <si>
    <t>0,xx</t>
  </si>
  <si>
    <t>TFa/NFa:</t>
  </si>
  <si>
    <t>VFa/NFa:</t>
  </si>
  <si>
    <t>NF a:</t>
  </si>
  <si>
    <t>NF b:</t>
  </si>
  <si>
    <t>NF c:</t>
  </si>
  <si>
    <t>TF a:</t>
  </si>
  <si>
    <t>FBG:</t>
  </si>
  <si>
    <t>UBF:</t>
  </si>
  <si>
    <t>BF:</t>
  </si>
  <si>
    <t>BRI:</t>
  </si>
  <si>
    <t>NF/BGF:</t>
  </si>
  <si>
    <t>KGF a:</t>
  </si>
  <si>
    <t>KGF b:</t>
  </si>
  <si>
    <t>KGF c:</t>
  </si>
  <si>
    <t>TF b:</t>
  </si>
  <si>
    <t>TF c:</t>
  </si>
  <si>
    <t>VF a:</t>
  </si>
  <si>
    <t>VF b:</t>
  </si>
  <si>
    <t>VF c:</t>
  </si>
  <si>
    <t>VF:</t>
  </si>
  <si>
    <t>TF:</t>
  </si>
  <si>
    <t>KGF</t>
  </si>
  <si>
    <t>Kostenstand: xx/20xx</t>
  </si>
  <si>
    <t>Kostenangaben in Euro inkl. 19% MWSt</t>
  </si>
  <si>
    <t>BRI b</t>
  </si>
  <si>
    <t>BRI c</t>
  </si>
  <si>
    <t>BRI</t>
  </si>
  <si>
    <t>WFL:</t>
  </si>
  <si>
    <t>Bauwerk - Baukonstruktion</t>
  </si>
  <si>
    <t xml:space="preserve">Name:
Student 1, Student 2, 
</t>
  </si>
  <si>
    <t>BGF a</t>
  </si>
  <si>
    <t>gewählter
KKW</t>
  </si>
  <si>
    <r>
      <t>Kostenkennwerte der Vergleichsobjekte</t>
    </r>
    <r>
      <rPr>
        <sz val="10"/>
        <rFont val="Arial"/>
        <family val="0"/>
      </rPr>
      <t xml:space="preserve"> (hochgerechnet)</t>
    </r>
  </si>
  <si>
    <t>Kostengruppen nach
DIN 276 (1.Ebene)</t>
  </si>
  <si>
    <t>Bauwerk - Technische Anl.</t>
  </si>
  <si>
    <t>Bauwerk - Gesamtkosten</t>
  </si>
  <si>
    <t>BRI a</t>
  </si>
  <si>
    <t>SS 2012</t>
  </si>
  <si>
    <t>±</t>
  </si>
  <si>
    <t>Korr.-F.</t>
  </si>
  <si>
    <t xml:space="preserve"> = Gewichtung</t>
  </si>
  <si>
    <t>= Kostenkennwert aus Recherche</t>
  </si>
  <si>
    <t>G1</t>
  </si>
  <si>
    <t>G2</t>
  </si>
  <si>
    <t>G3</t>
  </si>
  <si>
    <t>G4</t>
  </si>
  <si>
    <t>G5</t>
  </si>
  <si>
    <t>G6</t>
  </si>
  <si>
    <t>G7</t>
  </si>
  <si>
    <t>G</t>
  </si>
  <si>
    <t>V-SS12-01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</si>
</sst>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DM&quot;;\-#,##0&quot; DM&quot;"/>
    <numFmt numFmtId="181" formatCode="#,##0&quot; DM&quot;;[Red]\-#,##0&quot; DM&quot;"/>
    <numFmt numFmtId="182" formatCode="#,##0.00&quot; DM&quot;;\-#,##0.00&quot; DM&quot;"/>
    <numFmt numFmtId="183" formatCode="#,##0.00&quot; DM&quot;;[Red]\-#,##0.00&quot; DM&quot;"/>
    <numFmt numFmtId="184" formatCode="_-* #,##0&quot; DM&quot;_-;\-* #,##0&quot; DM&quot;_-;_-* &quot;-&quot;&quot; DM&quot;_-;_-@_-"/>
    <numFmt numFmtId="185" formatCode="_-* #,##0_ _D_M_-;\-* #,##0_ _D_M_-;_-* &quot;-&quot;_ _D_M_-;_-@_-"/>
    <numFmt numFmtId="186" formatCode="_-* #,##0.00&quot; DM&quot;_-;\-* #,##0.00&quot; DM&quot;_-;_-* &quot;-&quot;??&quot; DM&quot;_-;_-@_-"/>
    <numFmt numFmtId="187" formatCode="_-* #,##0.00_ _D_M_-;\-* #,##0.00_ _D_M_-;_-* &quot;-&quot;??_ _D_M_-;_-@_-"/>
    <numFmt numFmtId="188" formatCode="#,##0\ &quot;_&quot;;\-#,##0\ &quot;_&quot;"/>
    <numFmt numFmtId="189" formatCode="#,##0\ &quot;_&quot;;[Red]\-#,##0\ &quot;_&quot;"/>
    <numFmt numFmtId="190" formatCode="#,##0.00\ &quot;_&quot;;\-#,##0.00\ &quot;_&quot;"/>
    <numFmt numFmtId="191" formatCode="#,##0.00\ &quot;_&quot;;[Red]\-#,##0.00\ &quot;_&quot;"/>
    <numFmt numFmtId="192" formatCode="_-* #,##0\ &quot;_&quot;_-;\-* #,##0\ &quot;_&quot;_-;_-* &quot;-&quot;\ &quot;_&quot;_-;_-@_-"/>
    <numFmt numFmtId="193" formatCode="_-* #,##0\ ___-;\-* #,##0\ ___-;_-* &quot;-&quot;\ ___-;_-@_-"/>
    <numFmt numFmtId="194" formatCode="_-* #,##0.00\ &quot;_&quot;_-;\-* #,##0.00\ &quot;_&quot;_-;_-* &quot;-&quot;??\ &quot;_&quot;_-;_-@_-"/>
    <numFmt numFmtId="195" formatCode="_-* #,##0.00\ ___-;\-* #,##0.00\ ___-;_-* &quot;-&quot;??\ ___-;_-@_-"/>
    <numFmt numFmtId="196" formatCode="0.0"/>
    <numFmt numFmtId="197" formatCode="0.0000"/>
    <numFmt numFmtId="198" formatCode="0.00000"/>
    <numFmt numFmtId="199" formatCode="0.000"/>
    <numFmt numFmtId="200" formatCode="#,##0.000"/>
    <numFmt numFmtId="201" formatCode="#,##0.0000"/>
    <numFmt numFmtId="202" formatCode="#,##0.00000"/>
    <numFmt numFmtId="203" formatCode="#,##0.0"/>
    <numFmt numFmtId="204" formatCode="0.0000000"/>
    <numFmt numFmtId="205" formatCode="0.00000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#,##0.00&quot; €&quot;;[Red]#,##0.00&quot; €&quot;"/>
    <numFmt numFmtId="210" formatCode="#,##0.00&quot; m2&quot;"/>
    <numFmt numFmtId="211" formatCode="#,##0.00&quot; m3&quot;"/>
    <numFmt numFmtId="212" formatCode="#,##0.00&quot;€&quot;"/>
    <numFmt numFmtId="213" formatCode="#,##0.00\ &quot;€&quot;"/>
    <numFmt numFmtId="214" formatCode="0.0%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0" applyNumberFormat="0" applyFon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44" fillId="33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8" borderId="11" xfId="0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28" borderId="11" xfId="0" applyNumberFormat="1" applyFill="1" applyBorder="1" applyAlignment="1">
      <alignment vertical="center"/>
    </xf>
    <xf numFmtId="0" fontId="1" fillId="28" borderId="13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28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209" fontId="0" fillId="28" borderId="18" xfId="0" applyNumberFormat="1" applyFill="1" applyBorder="1" applyAlignment="1">
      <alignment vertical="center"/>
    </xf>
    <xf numFmtId="209" fontId="0" fillId="28" borderId="0" xfId="0" applyNumberFormat="1" applyFill="1" applyBorder="1" applyAlignment="1">
      <alignment vertical="center"/>
    </xf>
    <xf numFmtId="209" fontId="0" fillId="28" borderId="11" xfId="0" applyNumberFormat="1" applyFill="1" applyBorder="1" applyAlignment="1">
      <alignment vertical="center"/>
    </xf>
    <xf numFmtId="209" fontId="0" fillId="0" borderId="0" xfId="0" applyNumberFormat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210" fontId="0" fillId="0" borderId="0" xfId="0" applyNumberFormat="1" applyBorder="1" applyAlignment="1">
      <alignment horizontal="right" vertical="center"/>
    </xf>
    <xf numFmtId="211" fontId="0" fillId="0" borderId="0" xfId="0" applyNumberForma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211" fontId="0" fillId="28" borderId="17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209" fontId="0" fillId="28" borderId="13" xfId="0" applyNumberFormat="1" applyFill="1" applyBorder="1" applyAlignment="1">
      <alignment vertical="center"/>
    </xf>
    <xf numFmtId="210" fontId="0" fillId="0" borderId="0" xfId="0" applyNumberFormat="1" applyFill="1" applyBorder="1" applyAlignment="1">
      <alignment horizontal="right" vertical="center"/>
    </xf>
    <xf numFmtId="210" fontId="0" fillId="28" borderId="17" xfId="0" applyNumberFormat="1" applyFill="1" applyBorder="1" applyAlignment="1">
      <alignment vertical="center"/>
    </xf>
    <xf numFmtId="210" fontId="0" fillId="0" borderId="0" xfId="0" applyNumberFormat="1" applyAlignment="1">
      <alignment/>
    </xf>
    <xf numFmtId="210" fontId="6" fillId="0" borderId="0" xfId="0" applyNumberFormat="1" applyFont="1" applyFill="1" applyBorder="1" applyAlignment="1">
      <alignment horizontal="right" vertical="center"/>
    </xf>
    <xf numFmtId="211" fontId="0" fillId="0" borderId="0" xfId="0" applyNumberFormat="1" applyFill="1" applyBorder="1" applyAlignment="1">
      <alignment horizontal="right" vertical="center"/>
    </xf>
    <xf numFmtId="210" fontId="6" fillId="0" borderId="20" xfId="0" applyNumberFormat="1" applyFont="1" applyFill="1" applyBorder="1" applyAlignment="1">
      <alignment horizontal="right" vertical="center"/>
    </xf>
    <xf numFmtId="211" fontId="0" fillId="0" borderId="20" xfId="0" applyNumberFormat="1" applyFont="1" applyFill="1" applyBorder="1" applyAlignment="1">
      <alignment horizontal="right" vertical="center"/>
    </xf>
    <xf numFmtId="0" fontId="0" fillId="0" borderId="0" xfId="63" applyFont="1" applyAlignment="1">
      <alignment/>
    </xf>
    <xf numFmtId="2" fontId="0" fillId="0" borderId="0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top"/>
    </xf>
    <xf numFmtId="4" fontId="0" fillId="35" borderId="0" xfId="0" applyNumberFormat="1" applyFill="1" applyBorder="1" applyAlignment="1">
      <alignment vertical="center"/>
    </xf>
    <xf numFmtId="4" fontId="0" fillId="35" borderId="13" xfId="0" applyNumberFormat="1" applyFill="1" applyBorder="1" applyAlignment="1">
      <alignment vertical="center"/>
    </xf>
    <xf numFmtId="203" fontId="0" fillId="35" borderId="0" xfId="0" applyNumberFormat="1" applyFill="1" applyBorder="1" applyAlignment="1">
      <alignment horizontal="left" vertical="center"/>
    </xf>
    <xf numFmtId="203" fontId="0" fillId="35" borderId="13" xfId="0" applyNumberForma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203" fontId="0" fillId="35" borderId="18" xfId="0" applyNumberFormat="1" applyFill="1" applyBorder="1" applyAlignment="1">
      <alignment horizontal="left" vertical="center"/>
    </xf>
    <xf numFmtId="213" fontId="0" fillId="36" borderId="18" xfId="0" applyNumberFormat="1" applyFill="1" applyBorder="1" applyAlignment="1">
      <alignment horizontal="right" vertical="center"/>
    </xf>
    <xf numFmtId="213" fontId="0" fillId="36" borderId="13" xfId="0" applyNumberFormat="1" applyFill="1" applyBorder="1" applyAlignment="1">
      <alignment horizontal="right" vertical="center"/>
    </xf>
    <xf numFmtId="213" fontId="0" fillId="36" borderId="0" xfId="0" applyNumberFormat="1" applyFill="1" applyBorder="1" applyAlignment="1">
      <alignment horizontal="right" vertical="center"/>
    </xf>
    <xf numFmtId="203" fontId="0" fillId="36" borderId="13" xfId="0" applyNumberFormat="1" applyFill="1" applyBorder="1" applyAlignment="1">
      <alignment horizontal="left" vertical="center"/>
    </xf>
    <xf numFmtId="203" fontId="0" fillId="36" borderId="18" xfId="0" applyNumberFormat="1" applyFill="1" applyBorder="1" applyAlignment="1">
      <alignment horizontal="left" vertical="center"/>
    </xf>
    <xf numFmtId="203" fontId="0" fillId="36" borderId="0" xfId="0" applyNumberFormat="1" applyFill="1" applyBorder="1" applyAlignment="1">
      <alignment horizontal="left" vertical="center"/>
    </xf>
    <xf numFmtId="214" fontId="0" fillId="36" borderId="0" xfId="52" applyNumberFormat="1" applyFont="1" applyFill="1" applyBorder="1" applyAlignment="1">
      <alignment horizontal="center" vertical="center"/>
    </xf>
    <xf numFmtId="214" fontId="0" fillId="36" borderId="18" xfId="52" applyNumberFormat="1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top"/>
    </xf>
    <xf numFmtId="210" fontId="0" fillId="36" borderId="0" xfId="0" applyNumberFormat="1" applyFill="1" applyBorder="1" applyAlignment="1">
      <alignment horizontal="right" vertical="center"/>
    </xf>
    <xf numFmtId="210" fontId="0" fillId="36" borderId="20" xfId="0" applyNumberFormat="1" applyFill="1" applyBorder="1" applyAlignment="1">
      <alignment horizontal="right" vertical="center"/>
    </xf>
    <xf numFmtId="4" fontId="0" fillId="36" borderId="0" xfId="0" applyNumberFormat="1" applyFill="1" applyBorder="1" applyAlignment="1">
      <alignment horizontal="left" vertical="center"/>
    </xf>
    <xf numFmtId="4" fontId="0" fillId="36" borderId="10" xfId="0" applyNumberFormat="1" applyFill="1" applyBorder="1" applyAlignment="1">
      <alignment horizontal="left" vertical="center"/>
    </xf>
    <xf numFmtId="211" fontId="0" fillId="36" borderId="0" xfId="0" applyNumberFormat="1" applyFill="1" applyBorder="1" applyAlignment="1">
      <alignment horizontal="right" vertical="center"/>
    </xf>
    <xf numFmtId="211" fontId="0" fillId="36" borderId="20" xfId="0" applyNumberFormat="1" applyFill="1" applyBorder="1" applyAlignment="1">
      <alignment horizontal="right" vertical="center"/>
    </xf>
    <xf numFmtId="210" fontId="6" fillId="36" borderId="0" xfId="0" applyNumberFormat="1" applyFont="1" applyFill="1" applyBorder="1" applyAlignment="1">
      <alignment horizontal="right" vertical="center"/>
    </xf>
    <xf numFmtId="0" fontId="1" fillId="36" borderId="15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horizontal="left" vertical="center"/>
    </xf>
    <xf numFmtId="4" fontId="0" fillId="37" borderId="0" xfId="0" applyNumberFormat="1" applyFill="1" applyBorder="1" applyAlignment="1">
      <alignment vertical="center"/>
    </xf>
    <xf numFmtId="4" fontId="0" fillId="37" borderId="18" xfId="0" applyNumberFormat="1" applyFill="1" applyBorder="1" applyAlignment="1">
      <alignment vertical="center"/>
    </xf>
    <xf numFmtId="4" fontId="0" fillId="37" borderId="13" xfId="0" applyNumberFormat="1" applyFill="1" applyBorder="1" applyAlignment="1">
      <alignment vertical="center"/>
    </xf>
    <xf numFmtId="210" fontId="0" fillId="35" borderId="15" xfId="0" applyNumberForma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211" fontId="0" fillId="35" borderId="15" xfId="0" applyNumberFormat="1" applyFill="1" applyBorder="1" applyAlignment="1">
      <alignment vertical="center"/>
    </xf>
    <xf numFmtId="0" fontId="1" fillId="35" borderId="21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vertical="center"/>
    </xf>
    <xf numFmtId="210" fontId="0" fillId="35" borderId="21" xfId="0" applyNumberFormat="1" applyFill="1" applyBorder="1" applyAlignment="1">
      <alignment vertical="center"/>
    </xf>
    <xf numFmtId="0" fontId="1" fillId="35" borderId="15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vertical="center"/>
    </xf>
    <xf numFmtId="0" fontId="1" fillId="35" borderId="16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vertical="center"/>
    </xf>
    <xf numFmtId="210" fontId="0" fillId="35" borderId="16" xfId="0" applyNumberFormat="1" applyFill="1" applyBorder="1" applyAlignment="1">
      <alignment vertical="center"/>
    </xf>
    <xf numFmtId="211" fontId="0" fillId="35" borderId="21" xfId="0" applyNumberFormat="1" applyFill="1" applyBorder="1" applyAlignment="1">
      <alignment vertical="center"/>
    </xf>
    <xf numFmtId="211" fontId="0" fillId="35" borderId="16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4" fontId="0" fillId="37" borderId="11" xfId="0" applyNumberFormat="1" applyFill="1" applyBorder="1" applyAlignment="1">
      <alignment vertical="center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0" fillId="0" borderId="18" xfId="0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9" fillId="0" borderId="19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rau hinterlegt" xfId="47"/>
    <cellStyle name="Gut" xfId="48"/>
    <cellStyle name="Hinweis" xfId="49"/>
    <cellStyle name="Hyperlink" xfId="50"/>
    <cellStyle name="Neutral" xfId="51"/>
    <cellStyle name="Percent" xfId="52"/>
    <cellStyle name="Schlecht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weiß hinterlegt" xfId="63"/>
    <cellStyle name="Zelle überprüfe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114300</xdr:colOff>
      <xdr:row>30</xdr:row>
      <xdr:rowOff>104775</xdr:rowOff>
    </xdr:from>
    <xdr:to>
      <xdr:col>35</xdr:col>
      <xdr:colOff>400050</xdr:colOff>
      <xdr:row>30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5373350" y="63722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123825</xdr:colOff>
      <xdr:row>118</xdr:row>
      <xdr:rowOff>0</xdr:rowOff>
    </xdr:from>
    <xdr:to>
      <xdr:col>35</xdr:col>
      <xdr:colOff>409575</xdr:colOff>
      <xdr:row>118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382875" y="23736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123825</xdr:colOff>
      <xdr:row>118</xdr:row>
      <xdr:rowOff>0</xdr:rowOff>
    </xdr:from>
    <xdr:to>
      <xdr:col>35</xdr:col>
      <xdr:colOff>409575</xdr:colOff>
      <xdr:row>118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5382875" y="23736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65</xdr:row>
      <xdr:rowOff>104775</xdr:rowOff>
    </xdr:from>
    <xdr:to>
      <xdr:col>35</xdr:col>
      <xdr:colOff>400050</xdr:colOff>
      <xdr:row>65</xdr:row>
      <xdr:rowOff>104775</xdr:rowOff>
    </xdr:to>
    <xdr:sp>
      <xdr:nvSpPr>
        <xdr:cNvPr id="4" name="Line -1023"/>
        <xdr:cNvSpPr>
          <a:spLocks/>
        </xdr:cNvSpPr>
      </xdr:nvSpPr>
      <xdr:spPr>
        <a:xfrm flipH="1">
          <a:off x="15373350" y="13582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100</xdr:row>
      <xdr:rowOff>104775</xdr:rowOff>
    </xdr:from>
    <xdr:to>
      <xdr:col>35</xdr:col>
      <xdr:colOff>400050</xdr:colOff>
      <xdr:row>100</xdr:row>
      <xdr:rowOff>104775</xdr:rowOff>
    </xdr:to>
    <xdr:sp>
      <xdr:nvSpPr>
        <xdr:cNvPr id="5" name="Line -1022"/>
        <xdr:cNvSpPr>
          <a:spLocks/>
        </xdr:cNvSpPr>
      </xdr:nvSpPr>
      <xdr:spPr>
        <a:xfrm flipH="1">
          <a:off x="15373350" y="207930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103"/>
  <sheetViews>
    <sheetView tabSelected="1" workbookViewId="0" topLeftCell="A1">
      <pane ySplit="17440" topLeftCell="BM1" activePane="topLeft" state="split"/>
      <selection pane="topLeft" activeCell="AJ26" sqref="AJ26"/>
      <selection pane="bottomLeft" activeCell="G21" sqref="G21"/>
    </sheetView>
  </sheetViews>
  <sheetFormatPr defaultColWidth="11.421875" defaultRowHeight="12.75"/>
  <cols>
    <col min="1" max="1" width="9.421875" style="0" customWidth="1"/>
    <col min="2" max="2" width="31.421875" style="0" bestFit="1" customWidth="1"/>
    <col min="3" max="3" width="10.28125" style="0" customWidth="1"/>
    <col min="4" max="4" width="9.8515625" style="0" customWidth="1"/>
    <col min="5" max="5" width="1.1484375" style="0" customWidth="1"/>
    <col min="6" max="6" width="3.421875" style="0" bestFit="1" customWidth="1"/>
    <col min="7" max="7" width="10.7109375" style="0" customWidth="1"/>
    <col min="8" max="8" width="1.1484375" style="0" customWidth="1"/>
    <col min="9" max="9" width="3.421875" style="0" customWidth="1"/>
    <col min="10" max="10" width="10.7109375" style="0" customWidth="1"/>
    <col min="11" max="11" width="1.1484375" style="0" customWidth="1"/>
    <col min="12" max="12" width="3.421875" style="0" customWidth="1"/>
    <col min="13" max="13" width="10.7109375" style="0" customWidth="1"/>
    <col min="14" max="14" width="1.1484375" style="0" customWidth="1"/>
    <col min="15" max="15" width="3.421875" style="0" customWidth="1"/>
    <col min="16" max="16" width="10.7109375" style="0" customWidth="1"/>
    <col min="17" max="17" width="1.1484375" style="0" customWidth="1"/>
    <col min="18" max="18" width="3.421875" style="0" customWidth="1"/>
    <col min="19" max="19" width="10.7109375" style="0" customWidth="1"/>
    <col min="20" max="20" width="1.1484375" style="0" customWidth="1"/>
    <col min="21" max="21" width="3.421875" style="0" customWidth="1"/>
    <col min="22" max="22" width="10.7109375" style="0" customWidth="1"/>
    <col min="23" max="23" width="1.1484375" style="0" customWidth="1"/>
    <col min="24" max="24" width="3.421875" style="0" customWidth="1"/>
    <col min="25" max="25" width="10.7109375" style="0" customWidth="1"/>
    <col min="26" max="26" width="1.1484375" style="0" customWidth="1"/>
    <col min="27" max="27" width="4.28125" style="0" customWidth="1"/>
    <col min="28" max="28" width="1.1484375" style="0" customWidth="1"/>
    <col min="29" max="29" width="6.8515625" style="0" customWidth="1"/>
    <col min="30" max="30" width="10.7109375" style="0" customWidth="1"/>
    <col min="31" max="31" width="1.1484375" style="0" customWidth="1"/>
    <col min="32" max="32" width="10.7109375" style="0" customWidth="1"/>
    <col min="33" max="33" width="13.140625" style="0" bestFit="1" customWidth="1"/>
    <col min="34" max="34" width="0.9921875" style="0" customWidth="1"/>
    <col min="35" max="36" width="10.7109375" style="0" customWidth="1"/>
  </cols>
  <sheetData>
    <row r="1" ht="6" customHeight="1" thickBot="1"/>
    <row r="2" spans="1:36" ht="12" customHeight="1">
      <c r="A2" s="139" t="s">
        <v>21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3" t="s">
        <v>125</v>
      </c>
    </row>
    <row r="3" spans="1:36" ht="12.75" thickBot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4"/>
    </row>
    <row r="4" spans="1:36" ht="12" customHeight="1">
      <c r="A4" s="133" t="s">
        <v>41</v>
      </c>
      <c r="B4" s="121"/>
      <c r="C4" s="112" t="s">
        <v>51</v>
      </c>
      <c r="D4" s="113"/>
      <c r="E4" s="113"/>
      <c r="F4" s="113"/>
      <c r="G4" s="113"/>
      <c r="H4" s="113"/>
      <c r="I4" s="113"/>
      <c r="J4" s="113"/>
      <c r="K4" s="33"/>
      <c r="L4" s="33"/>
      <c r="M4" s="116" t="s">
        <v>18</v>
      </c>
      <c r="N4" s="116"/>
      <c r="O4" s="116"/>
      <c r="P4" s="116"/>
      <c r="Q4" s="116"/>
      <c r="R4" s="116"/>
      <c r="S4" s="116"/>
      <c r="T4" s="116"/>
      <c r="U4" s="116"/>
      <c r="V4" s="117"/>
      <c r="W4" s="117"/>
      <c r="X4" s="117"/>
      <c r="Y4" s="117"/>
      <c r="Z4" s="31"/>
      <c r="AA4" s="31"/>
      <c r="AB4" s="31"/>
      <c r="AC4" s="31"/>
      <c r="AD4" s="145" t="s">
        <v>104</v>
      </c>
      <c r="AE4" s="145"/>
      <c r="AF4" s="146"/>
      <c r="AG4" s="146"/>
      <c r="AH4" s="31"/>
      <c r="AI4" s="119" t="s">
        <v>112</v>
      </c>
      <c r="AJ4" s="121" t="s">
        <v>0</v>
      </c>
    </row>
    <row r="5" spans="1:36" ht="36" customHeight="1" thickBot="1">
      <c r="A5" s="134"/>
      <c r="B5" s="135"/>
      <c r="C5" s="114"/>
      <c r="D5" s="115"/>
      <c r="E5" s="115"/>
      <c r="F5" s="115"/>
      <c r="G5" s="115"/>
      <c r="H5" s="115"/>
      <c r="I5" s="115"/>
      <c r="J5" s="115"/>
      <c r="K5" s="34"/>
      <c r="L5" s="34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32"/>
      <c r="AA5" s="32"/>
      <c r="AB5" s="32"/>
      <c r="AC5" s="32"/>
      <c r="AD5" s="147"/>
      <c r="AE5" s="147"/>
      <c r="AF5" s="147"/>
      <c r="AG5" s="147"/>
      <c r="AH5" s="32"/>
      <c r="AI5" s="120"/>
      <c r="AJ5" s="122"/>
    </row>
    <row r="6" spans="1:36" ht="3.75" customHeight="1">
      <c r="A6" s="124"/>
      <c r="B6" s="125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</row>
    <row r="7" spans="1:38" ht="17.25" customHeight="1">
      <c r="A7" s="8" t="s">
        <v>58</v>
      </c>
      <c r="B7" s="85" t="s">
        <v>25</v>
      </c>
      <c r="C7" s="38" t="s">
        <v>81</v>
      </c>
      <c r="D7" s="83">
        <v>200</v>
      </c>
      <c r="E7" s="41"/>
      <c r="F7" s="41"/>
      <c r="G7" s="39" t="s">
        <v>28</v>
      </c>
      <c r="H7" s="39"/>
      <c r="I7" s="39"/>
      <c r="J7" s="77">
        <v>220</v>
      </c>
      <c r="K7" s="37"/>
      <c r="L7" s="37"/>
      <c r="M7" s="39" t="s">
        <v>77</v>
      </c>
      <c r="N7" s="39"/>
      <c r="O7" s="39"/>
      <c r="P7" s="47">
        <f>J15</f>
        <v>240</v>
      </c>
      <c r="Q7" s="39"/>
      <c r="R7" s="39"/>
      <c r="S7" s="39" t="s">
        <v>68</v>
      </c>
      <c r="T7" s="39"/>
      <c r="U7" s="39"/>
      <c r="V7" s="81">
        <v>30</v>
      </c>
      <c r="W7" s="41"/>
      <c r="X7" s="41"/>
      <c r="Y7" s="39" t="s">
        <v>71</v>
      </c>
      <c r="Z7" s="39"/>
      <c r="AA7" s="39"/>
      <c r="AB7" s="39"/>
      <c r="AC7" s="39"/>
      <c r="AD7" s="77">
        <v>1</v>
      </c>
      <c r="AE7" s="37"/>
      <c r="AF7" s="39" t="s">
        <v>52</v>
      </c>
      <c r="AG7" s="79">
        <f>V7/AD7</f>
        <v>30</v>
      </c>
      <c r="AH7" s="39"/>
      <c r="AI7" s="39" t="s">
        <v>53</v>
      </c>
      <c r="AJ7" s="80" t="s">
        <v>57</v>
      </c>
      <c r="AL7" s="39"/>
    </row>
    <row r="8" spans="1:38" ht="17.25" customHeight="1">
      <c r="A8" s="8" t="s">
        <v>59</v>
      </c>
      <c r="B8" s="85" t="s">
        <v>64</v>
      </c>
      <c r="C8" s="38" t="s">
        <v>83</v>
      </c>
      <c r="D8" s="83">
        <v>80</v>
      </c>
      <c r="E8" s="41"/>
      <c r="F8" s="41"/>
      <c r="G8" s="39" t="s">
        <v>30</v>
      </c>
      <c r="H8" s="39"/>
      <c r="I8" s="39"/>
      <c r="J8" s="77">
        <v>10</v>
      </c>
      <c r="K8" s="37"/>
      <c r="L8" s="37"/>
      <c r="M8" s="39" t="s">
        <v>78</v>
      </c>
      <c r="N8" s="39"/>
      <c r="O8" s="39"/>
      <c r="P8" s="77">
        <v>3</v>
      </c>
      <c r="Q8" s="39"/>
      <c r="R8" s="39"/>
      <c r="S8" s="39" t="s">
        <v>69</v>
      </c>
      <c r="T8" s="39"/>
      <c r="U8" s="39"/>
      <c r="V8" s="81">
        <v>10</v>
      </c>
      <c r="W8" s="41"/>
      <c r="X8" s="41"/>
      <c r="Y8" s="39" t="s">
        <v>72</v>
      </c>
      <c r="Z8" s="39"/>
      <c r="AA8" s="39"/>
      <c r="AB8" s="39"/>
      <c r="AC8" s="39"/>
      <c r="AD8" s="77">
        <v>1</v>
      </c>
      <c r="AE8" s="37"/>
      <c r="AF8" s="39" t="s">
        <v>54</v>
      </c>
      <c r="AG8" s="79" t="s">
        <v>74</v>
      </c>
      <c r="AH8" s="39"/>
      <c r="AI8" s="39" t="s">
        <v>85</v>
      </c>
      <c r="AJ8" s="80" t="s">
        <v>57</v>
      </c>
      <c r="AL8" s="39"/>
    </row>
    <row r="9" spans="1:38" ht="17.25" customHeight="1">
      <c r="A9" s="8" t="s">
        <v>60</v>
      </c>
      <c r="B9" s="85" t="s">
        <v>65</v>
      </c>
      <c r="C9" s="38" t="s">
        <v>82</v>
      </c>
      <c r="D9" s="83">
        <f>D7-D8</f>
        <v>120</v>
      </c>
      <c r="E9" s="41"/>
      <c r="F9" s="41"/>
      <c r="G9" s="39" t="s">
        <v>31</v>
      </c>
      <c r="H9" s="39"/>
      <c r="I9" s="39"/>
      <c r="J9" s="77">
        <v>0</v>
      </c>
      <c r="K9" s="37"/>
      <c r="L9" s="37"/>
      <c r="M9" s="43" t="s">
        <v>79</v>
      </c>
      <c r="N9" s="43"/>
      <c r="O9" s="43"/>
      <c r="P9" s="78">
        <v>1</v>
      </c>
      <c r="Q9" s="39"/>
      <c r="R9" s="39"/>
      <c r="S9" s="43" t="s">
        <v>70</v>
      </c>
      <c r="T9" s="43"/>
      <c r="U9" s="43"/>
      <c r="V9" s="82">
        <v>5</v>
      </c>
      <c r="W9" s="41"/>
      <c r="X9" s="41"/>
      <c r="Y9" s="43" t="s">
        <v>73</v>
      </c>
      <c r="Z9" s="43"/>
      <c r="AA9" s="43"/>
      <c r="AB9" s="43"/>
      <c r="AC9" s="43"/>
      <c r="AD9" s="78">
        <v>1</v>
      </c>
      <c r="AE9" s="37"/>
      <c r="AF9" s="39" t="s">
        <v>37</v>
      </c>
      <c r="AG9" s="79" t="s">
        <v>74</v>
      </c>
      <c r="AH9" s="39"/>
      <c r="AI9" s="39" t="s">
        <v>38</v>
      </c>
      <c r="AJ9" s="80" t="s">
        <v>57</v>
      </c>
      <c r="AL9" s="39"/>
    </row>
    <row r="10" spans="1:38" ht="17.25" customHeight="1">
      <c r="A10" s="8" t="s">
        <v>61</v>
      </c>
      <c r="B10" s="85" t="s">
        <v>66</v>
      </c>
      <c r="C10" s="38"/>
      <c r="D10" s="41"/>
      <c r="E10" s="41"/>
      <c r="F10" s="41"/>
      <c r="G10" s="39" t="s">
        <v>32</v>
      </c>
      <c r="H10" s="39"/>
      <c r="I10" s="39"/>
      <c r="J10" s="77">
        <v>0</v>
      </c>
      <c r="K10" s="37"/>
      <c r="L10" s="37"/>
      <c r="M10" s="39" t="s">
        <v>27</v>
      </c>
      <c r="N10" s="39"/>
      <c r="O10" s="39"/>
      <c r="P10" s="41">
        <f>SUM(P7:P9)</f>
        <v>244</v>
      </c>
      <c r="Q10" s="39"/>
      <c r="R10" s="39"/>
      <c r="S10" s="39" t="s">
        <v>84</v>
      </c>
      <c r="T10" s="39"/>
      <c r="U10" s="39"/>
      <c r="V10" s="42">
        <f>SUM(V7:V9)</f>
        <v>45</v>
      </c>
      <c r="W10" s="41"/>
      <c r="X10" s="41"/>
      <c r="Y10" s="39" t="s">
        <v>26</v>
      </c>
      <c r="Z10" s="39"/>
      <c r="AA10" s="39"/>
      <c r="AB10" s="39"/>
      <c r="AC10" s="39"/>
      <c r="AD10" s="41">
        <f>SUM(AD7:AD9)</f>
        <v>3</v>
      </c>
      <c r="AE10" s="37"/>
      <c r="AF10" s="39" t="s">
        <v>35</v>
      </c>
      <c r="AG10" s="79" t="s">
        <v>74</v>
      </c>
      <c r="AH10" s="39"/>
      <c r="AI10" s="39" t="s">
        <v>36</v>
      </c>
      <c r="AJ10" s="80">
        <f>AD15/AD10</f>
        <v>1</v>
      </c>
      <c r="AL10" s="39"/>
    </row>
    <row r="11" spans="1:38" ht="17.25" customHeight="1">
      <c r="A11" s="8" t="s">
        <v>62</v>
      </c>
      <c r="B11" s="85" t="s">
        <v>66</v>
      </c>
      <c r="C11" s="38"/>
      <c r="D11" s="41"/>
      <c r="E11" s="41"/>
      <c r="F11" s="41"/>
      <c r="G11" s="39" t="s">
        <v>33</v>
      </c>
      <c r="H11" s="39"/>
      <c r="I11" s="39"/>
      <c r="J11" s="77">
        <v>0</v>
      </c>
      <c r="K11" s="37"/>
      <c r="L11" s="37"/>
      <c r="M11" s="39"/>
      <c r="N11" s="39"/>
      <c r="O11" s="39"/>
      <c r="P11" s="37"/>
      <c r="Q11" s="39"/>
      <c r="R11" s="39"/>
      <c r="S11" s="39"/>
      <c r="T11" s="39"/>
      <c r="U11" s="39"/>
      <c r="V11" s="39"/>
      <c r="W11" s="41"/>
      <c r="X11" s="41"/>
      <c r="Y11" s="39"/>
      <c r="Z11" s="39"/>
      <c r="AA11" s="39"/>
      <c r="AB11" s="39"/>
      <c r="AC11" s="39"/>
      <c r="AD11" s="41"/>
      <c r="AE11" s="37"/>
      <c r="AF11" s="39" t="s">
        <v>39</v>
      </c>
      <c r="AG11" s="79" t="s">
        <v>74</v>
      </c>
      <c r="AH11" s="39"/>
      <c r="AI11" s="39" t="s">
        <v>40</v>
      </c>
      <c r="AJ11" s="80" t="s">
        <v>57</v>
      </c>
      <c r="AL11" s="39"/>
    </row>
    <row r="12" spans="1:39" ht="17.25" customHeight="1">
      <c r="A12" s="8" t="s">
        <v>63</v>
      </c>
      <c r="B12" s="85" t="s">
        <v>67</v>
      </c>
      <c r="C12" s="38"/>
      <c r="D12" s="41"/>
      <c r="E12" s="41"/>
      <c r="F12" s="41"/>
      <c r="G12" s="39" t="s">
        <v>34</v>
      </c>
      <c r="H12" s="39"/>
      <c r="I12" s="39"/>
      <c r="J12" s="77">
        <v>0</v>
      </c>
      <c r="K12" s="37"/>
      <c r="L12" s="37"/>
      <c r="M12" s="39" t="s">
        <v>91</v>
      </c>
      <c r="N12" s="39"/>
      <c r="O12" s="39"/>
      <c r="P12" s="77">
        <v>1</v>
      </c>
      <c r="Q12" s="39"/>
      <c r="R12" s="39"/>
      <c r="S12" s="39" t="s">
        <v>86</v>
      </c>
      <c r="T12" s="39"/>
      <c r="U12" s="39"/>
      <c r="V12" s="77">
        <v>1</v>
      </c>
      <c r="W12" s="41"/>
      <c r="X12" s="41"/>
      <c r="Y12" s="39" t="s">
        <v>80</v>
      </c>
      <c r="Z12" s="39"/>
      <c r="AA12" s="39"/>
      <c r="AB12" s="39"/>
      <c r="AC12" s="39"/>
      <c r="AD12" s="77">
        <v>1</v>
      </c>
      <c r="AE12" s="37"/>
      <c r="AF12" s="39"/>
      <c r="AG12" s="57"/>
      <c r="AH12" s="39"/>
      <c r="AI12" s="39"/>
      <c r="AJ12" s="58"/>
      <c r="AL12" s="39"/>
      <c r="AM12" s="39"/>
    </row>
    <row r="13" spans="1:39" ht="17.25" customHeight="1">
      <c r="A13" s="8"/>
      <c r="B13" s="35"/>
      <c r="C13" s="38"/>
      <c r="D13" s="41"/>
      <c r="E13" s="37"/>
      <c r="F13" s="37"/>
      <c r="G13" s="39" t="s">
        <v>29</v>
      </c>
      <c r="H13" s="39"/>
      <c r="I13" s="39"/>
      <c r="J13" s="77">
        <v>10</v>
      </c>
      <c r="K13" s="37"/>
      <c r="L13" s="37"/>
      <c r="M13" s="39" t="s">
        <v>92</v>
      </c>
      <c r="N13" s="39"/>
      <c r="O13" s="39"/>
      <c r="P13" s="77">
        <v>1</v>
      </c>
      <c r="Q13" s="39"/>
      <c r="R13" s="39"/>
      <c r="S13" s="39" t="s">
        <v>87</v>
      </c>
      <c r="T13" s="39"/>
      <c r="U13" s="39"/>
      <c r="V13" s="77">
        <v>2</v>
      </c>
      <c r="W13" s="37"/>
      <c r="X13" s="37"/>
      <c r="Y13" s="39" t="s">
        <v>89</v>
      </c>
      <c r="Z13" s="39"/>
      <c r="AA13" s="39"/>
      <c r="AB13" s="39"/>
      <c r="AC13" s="39"/>
      <c r="AD13" s="77">
        <v>1</v>
      </c>
      <c r="AE13" s="37"/>
      <c r="AF13" s="39" t="s">
        <v>76</v>
      </c>
      <c r="AG13" s="79" t="s">
        <v>74</v>
      </c>
      <c r="AH13" s="39"/>
      <c r="AI13" s="39" t="s">
        <v>56</v>
      </c>
      <c r="AJ13" s="80" t="s">
        <v>57</v>
      </c>
      <c r="AL13" s="39"/>
      <c r="AM13" s="39"/>
    </row>
    <row r="14" spans="1:39" ht="17.25" customHeight="1">
      <c r="A14" s="84" t="s">
        <v>97</v>
      </c>
      <c r="B14" s="35"/>
      <c r="C14" s="38"/>
      <c r="D14" s="37"/>
      <c r="E14" s="37"/>
      <c r="F14" s="37"/>
      <c r="G14" s="43"/>
      <c r="H14" s="43"/>
      <c r="I14" s="43"/>
      <c r="J14" s="43"/>
      <c r="K14" s="37"/>
      <c r="L14" s="37"/>
      <c r="M14" s="43" t="s">
        <v>93</v>
      </c>
      <c r="N14" s="43"/>
      <c r="O14" s="43"/>
      <c r="P14" s="78">
        <v>1</v>
      </c>
      <c r="Q14" s="39"/>
      <c r="R14" s="39"/>
      <c r="S14" s="43" t="s">
        <v>88</v>
      </c>
      <c r="T14" s="43"/>
      <c r="U14" s="43"/>
      <c r="V14" s="78">
        <v>1</v>
      </c>
      <c r="W14" s="37"/>
      <c r="X14" s="37"/>
      <c r="Y14" s="43" t="s">
        <v>90</v>
      </c>
      <c r="Z14" s="43"/>
      <c r="AA14" s="43"/>
      <c r="AB14" s="43"/>
      <c r="AC14" s="43"/>
      <c r="AD14" s="78">
        <v>1</v>
      </c>
      <c r="AE14" s="37"/>
      <c r="AF14" s="39" t="s">
        <v>75</v>
      </c>
      <c r="AG14" s="79" t="s">
        <v>74</v>
      </c>
      <c r="AH14" s="39"/>
      <c r="AI14" s="39" t="s">
        <v>55</v>
      </c>
      <c r="AJ14" s="80" t="s">
        <v>57</v>
      </c>
      <c r="AL14" s="39"/>
      <c r="AM14" s="39"/>
    </row>
    <row r="15" spans="1:39" ht="17.25" customHeight="1">
      <c r="A15" s="84" t="s">
        <v>98</v>
      </c>
      <c r="B15" s="35"/>
      <c r="C15" s="38" t="s">
        <v>102</v>
      </c>
      <c r="D15" s="83">
        <v>100</v>
      </c>
      <c r="E15" s="37"/>
      <c r="F15" s="37"/>
      <c r="G15" s="39" t="s">
        <v>77</v>
      </c>
      <c r="H15" s="39"/>
      <c r="I15" s="39"/>
      <c r="J15" s="41">
        <f>SUM(J7:J14)</f>
        <v>240</v>
      </c>
      <c r="K15" s="37"/>
      <c r="L15" s="37"/>
      <c r="M15" s="39" t="s">
        <v>94</v>
      </c>
      <c r="N15" s="39"/>
      <c r="O15" s="39"/>
      <c r="P15" s="41">
        <f>SUM(P12:P14)</f>
        <v>3</v>
      </c>
      <c r="Q15" s="39"/>
      <c r="R15" s="39"/>
      <c r="S15" s="39" t="s">
        <v>96</v>
      </c>
      <c r="T15" s="39"/>
      <c r="U15" s="39"/>
      <c r="V15" s="41">
        <f>SUM(V12:V14)</f>
        <v>4</v>
      </c>
      <c r="W15" s="37"/>
      <c r="X15" s="37"/>
      <c r="Y15" s="39" t="s">
        <v>95</v>
      </c>
      <c r="Z15" s="39"/>
      <c r="AA15" s="39"/>
      <c r="AB15" s="39"/>
      <c r="AC15" s="39"/>
      <c r="AD15" s="41">
        <f>SUM(AD12:AD14)</f>
        <v>3</v>
      </c>
      <c r="AE15" s="37"/>
      <c r="AF15" s="39"/>
      <c r="AG15" s="39"/>
      <c r="AH15" s="39"/>
      <c r="AI15" s="39"/>
      <c r="AJ15" s="40"/>
      <c r="AL15" s="39"/>
      <c r="AM15" s="39"/>
    </row>
    <row r="16" spans="1:36" ht="3.75" customHeight="1" thickBot="1">
      <c r="A16" s="8"/>
      <c r="B16" s="35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9"/>
      <c r="N16" s="39"/>
      <c r="O16" s="39"/>
      <c r="P16" s="41"/>
      <c r="Q16" s="39"/>
      <c r="R16" s="39"/>
      <c r="S16" s="39"/>
      <c r="T16" s="39"/>
      <c r="U16" s="39"/>
      <c r="V16" s="41"/>
      <c r="W16" s="37"/>
      <c r="X16" s="37"/>
      <c r="Y16" s="39"/>
      <c r="Z16" s="39"/>
      <c r="AA16" s="39"/>
      <c r="AB16" s="39"/>
      <c r="AC16" s="39"/>
      <c r="AD16" s="41"/>
      <c r="AE16" s="37"/>
      <c r="AF16" s="39"/>
      <c r="AG16" s="39"/>
      <c r="AH16" s="39"/>
      <c r="AI16" s="39"/>
      <c r="AJ16" s="40"/>
    </row>
    <row r="17" spans="1:39" ht="18" customHeight="1">
      <c r="A17" s="126" t="s">
        <v>22</v>
      </c>
      <c r="B17" s="130" t="s">
        <v>108</v>
      </c>
      <c r="C17" s="126" t="s">
        <v>1</v>
      </c>
      <c r="D17" s="123" t="s">
        <v>2</v>
      </c>
      <c r="E17" s="28"/>
      <c r="F17" s="28"/>
      <c r="G17" s="123" t="s">
        <v>107</v>
      </c>
      <c r="H17" s="123"/>
      <c r="I17" s="123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59"/>
      <c r="AA17" s="59"/>
      <c r="AB17" s="59"/>
      <c r="AC17" s="59"/>
      <c r="AD17" s="105" t="s">
        <v>7</v>
      </c>
      <c r="AE17" s="27"/>
      <c r="AF17" s="105" t="s">
        <v>106</v>
      </c>
      <c r="AG17" s="128" t="s">
        <v>3</v>
      </c>
      <c r="AH17" s="29"/>
      <c r="AI17" s="105" t="s">
        <v>4</v>
      </c>
      <c r="AJ17" s="107" t="s">
        <v>5</v>
      </c>
      <c r="AM17" t="s">
        <v>23</v>
      </c>
    </row>
    <row r="18" spans="1:36" ht="18" customHeight="1">
      <c r="A18" s="127"/>
      <c r="B18" s="131"/>
      <c r="C18" s="127"/>
      <c r="D18" s="106"/>
      <c r="E18" s="18"/>
      <c r="F18" s="18"/>
      <c r="G18" s="18">
        <v>1</v>
      </c>
      <c r="H18" s="18"/>
      <c r="I18" s="18"/>
      <c r="J18" s="18">
        <v>2</v>
      </c>
      <c r="K18" s="18"/>
      <c r="L18" s="18"/>
      <c r="M18" s="18">
        <v>3</v>
      </c>
      <c r="N18" s="18"/>
      <c r="O18" s="18"/>
      <c r="P18" s="18">
        <v>4</v>
      </c>
      <c r="Q18" s="18"/>
      <c r="R18" s="18"/>
      <c r="S18" s="18">
        <v>5</v>
      </c>
      <c r="T18" s="18"/>
      <c r="U18" s="18"/>
      <c r="V18" s="18">
        <v>6</v>
      </c>
      <c r="W18" s="18"/>
      <c r="X18" s="18"/>
      <c r="Y18" s="18">
        <v>7</v>
      </c>
      <c r="Z18" s="18"/>
      <c r="AA18" s="18"/>
      <c r="AB18" s="18"/>
      <c r="AC18" s="18" t="s">
        <v>114</v>
      </c>
      <c r="AD18" s="106"/>
      <c r="AE18" s="18"/>
      <c r="AF18" s="106"/>
      <c r="AG18" s="129"/>
      <c r="AH18" s="30"/>
      <c r="AI18" s="106"/>
      <c r="AJ18" s="108"/>
    </row>
    <row r="19" spans="1:36" ht="18" customHeight="1" thickBot="1">
      <c r="A19" s="16"/>
      <c r="B19" s="17" t="s">
        <v>50</v>
      </c>
      <c r="C19" s="16"/>
      <c r="D19" s="7"/>
      <c r="E19" s="7"/>
      <c r="F19" s="7" t="s">
        <v>117</v>
      </c>
      <c r="G19" s="76" t="s">
        <v>24</v>
      </c>
      <c r="H19" s="7"/>
      <c r="I19" s="7" t="s">
        <v>118</v>
      </c>
      <c r="J19" s="76" t="s">
        <v>49</v>
      </c>
      <c r="K19" s="7"/>
      <c r="L19" s="7" t="s">
        <v>119</v>
      </c>
      <c r="M19" s="76" t="s">
        <v>49</v>
      </c>
      <c r="N19" s="7"/>
      <c r="O19" s="7" t="s">
        <v>120</v>
      </c>
      <c r="P19" s="76" t="s">
        <v>49</v>
      </c>
      <c r="Q19" s="7"/>
      <c r="R19" s="7" t="s">
        <v>121</v>
      </c>
      <c r="S19" s="76" t="s">
        <v>49</v>
      </c>
      <c r="T19" s="7"/>
      <c r="U19" s="7" t="s">
        <v>122</v>
      </c>
      <c r="V19" s="76" t="s">
        <v>49</v>
      </c>
      <c r="W19" s="7"/>
      <c r="X19" s="7" t="s">
        <v>123</v>
      </c>
      <c r="Y19" s="76" t="s">
        <v>49</v>
      </c>
      <c r="Z19" s="7"/>
      <c r="AA19" s="7" t="s">
        <v>124</v>
      </c>
      <c r="AB19" s="7"/>
      <c r="AC19" s="7" t="s">
        <v>113</v>
      </c>
      <c r="AD19" s="7"/>
      <c r="AE19" s="7"/>
      <c r="AF19" s="7"/>
      <c r="AG19" s="14"/>
      <c r="AH19" s="14"/>
      <c r="AI19" s="7"/>
      <c r="AJ19" s="15"/>
    </row>
    <row r="20" spans="1:36" ht="18" customHeight="1">
      <c r="A20" s="8">
        <v>100</v>
      </c>
      <c r="B20" s="9" t="s">
        <v>8</v>
      </c>
      <c r="C20" s="89">
        <f>D7</f>
        <v>200</v>
      </c>
      <c r="D20" s="90" t="s">
        <v>10</v>
      </c>
      <c r="E20" s="1"/>
      <c r="F20" s="1"/>
      <c r="G20" s="11"/>
      <c r="H20" s="1"/>
      <c r="I20" s="11"/>
      <c r="J20" s="11"/>
      <c r="K20" s="11"/>
      <c r="L20" s="11"/>
      <c r="M20" s="11"/>
      <c r="N20" s="1"/>
      <c r="O20" s="11"/>
      <c r="P20" s="11"/>
      <c r="Q20" s="11"/>
      <c r="R20" s="11"/>
      <c r="S20" s="11"/>
      <c r="T20" s="1"/>
      <c r="U20" s="11"/>
      <c r="V20" s="11"/>
      <c r="W20" s="11"/>
      <c r="X20" s="11"/>
      <c r="Y20" s="11"/>
      <c r="Z20" s="1"/>
      <c r="AA20" s="11"/>
      <c r="AB20" s="11"/>
      <c r="AC20" s="11"/>
      <c r="AD20" s="11"/>
      <c r="AE20" s="11"/>
      <c r="AF20" s="68">
        <f>140400/108</f>
        <v>1300</v>
      </c>
      <c r="AG20" s="24">
        <f>(C20*AF20)</f>
        <v>260000</v>
      </c>
      <c r="AH20" s="24"/>
      <c r="AI20" s="1"/>
      <c r="AJ20" s="2"/>
    </row>
    <row r="21" spans="1:36" ht="18" customHeight="1" thickBot="1">
      <c r="A21" s="8">
        <v>200</v>
      </c>
      <c r="B21" s="9" t="s">
        <v>9</v>
      </c>
      <c r="C21" s="89">
        <f>D7</f>
        <v>200</v>
      </c>
      <c r="D21" s="90" t="s">
        <v>10</v>
      </c>
      <c r="E21" s="1"/>
      <c r="F21" s="71">
        <v>1</v>
      </c>
      <c r="G21" s="86">
        <v>100</v>
      </c>
      <c r="H21" s="1"/>
      <c r="I21" s="71"/>
      <c r="J21" s="86"/>
      <c r="K21" s="11"/>
      <c r="L21" s="71"/>
      <c r="M21" s="86"/>
      <c r="N21" s="1"/>
      <c r="O21" s="71"/>
      <c r="P21" s="86"/>
      <c r="Q21" s="11"/>
      <c r="R21" s="71"/>
      <c r="S21" s="86"/>
      <c r="T21" s="1"/>
      <c r="U21" s="71"/>
      <c r="V21" s="86"/>
      <c r="W21" s="11"/>
      <c r="X21" s="71"/>
      <c r="Y21" s="86"/>
      <c r="Z21" s="1"/>
      <c r="AA21" s="63">
        <f>F21+I21+L21+O21+R21+U21+X21</f>
        <v>1</v>
      </c>
      <c r="AB21" s="11"/>
      <c r="AC21" s="74">
        <v>0</v>
      </c>
      <c r="AD21" s="11">
        <f>((F21*G21)+(I21*J21)+(L21*M21)+(O21*P21)+(R21*S21)+(U21*V21)+(X21*Y21))/AA21*(1+AC21)</f>
        <v>100</v>
      </c>
      <c r="AE21" s="11"/>
      <c r="AF21" s="69">
        <v>90</v>
      </c>
      <c r="AG21" s="24">
        <f>(C21*AF21)</f>
        <v>18000</v>
      </c>
      <c r="AH21" s="24"/>
      <c r="AI21" s="1"/>
      <c r="AJ21" s="2"/>
    </row>
    <row r="22" spans="1:36" ht="18" customHeight="1">
      <c r="A22" s="92">
        <v>300</v>
      </c>
      <c r="B22" s="93" t="s">
        <v>103</v>
      </c>
      <c r="C22" s="100">
        <f>V7</f>
        <v>30</v>
      </c>
      <c r="D22" s="93" t="s">
        <v>111</v>
      </c>
      <c r="E22" s="64"/>
      <c r="F22" s="72"/>
      <c r="G22" s="87">
        <v>300</v>
      </c>
      <c r="H22" s="64"/>
      <c r="I22" s="72"/>
      <c r="J22" s="87"/>
      <c r="K22" s="21"/>
      <c r="L22" s="72"/>
      <c r="M22" s="87"/>
      <c r="N22" s="64"/>
      <c r="O22" s="72"/>
      <c r="P22" s="87"/>
      <c r="Q22" s="21"/>
      <c r="R22" s="72"/>
      <c r="S22" s="87"/>
      <c r="T22" s="64"/>
      <c r="U22" s="72"/>
      <c r="V22" s="87"/>
      <c r="W22" s="21"/>
      <c r="X22" s="72"/>
      <c r="Y22" s="87"/>
      <c r="Z22" s="64"/>
      <c r="AA22" s="67">
        <f>F22+I22+L22+O22+R22+U22+X22</f>
        <v>0</v>
      </c>
      <c r="AB22" s="64"/>
      <c r="AC22" s="75">
        <v>0</v>
      </c>
      <c r="AD22" s="21" t="e">
        <f>((F22*G22)+(I22*J22)+(L22*M22)+(O22*P22)+(R22*S22)+(U22*V22)+(X22*Y22))/AA22*(1+AC22)</f>
        <v>#DIV/0!</v>
      </c>
      <c r="AE22" s="21"/>
      <c r="AF22" s="70">
        <v>170</v>
      </c>
      <c r="AG22" s="23">
        <f aca="true" t="shared" si="0" ref="AG22:AG27">AF22*C22</f>
        <v>5100</v>
      </c>
      <c r="AH22" s="23"/>
      <c r="AI22" s="20"/>
      <c r="AJ22" s="22"/>
    </row>
    <row r="23" spans="1:36" ht="18" customHeight="1">
      <c r="A23" s="95"/>
      <c r="B23" s="96"/>
      <c r="C23" s="91">
        <f>V8</f>
        <v>10</v>
      </c>
      <c r="D23" s="96" t="s">
        <v>99</v>
      </c>
      <c r="E23" s="65"/>
      <c r="F23" s="62"/>
      <c r="G23" s="60"/>
      <c r="H23" s="65"/>
      <c r="I23" s="62"/>
      <c r="J23" s="60"/>
      <c r="K23" s="11"/>
      <c r="L23" s="62"/>
      <c r="M23" s="60"/>
      <c r="N23" s="65"/>
      <c r="O23" s="62"/>
      <c r="P23" s="60"/>
      <c r="Q23" s="11"/>
      <c r="R23" s="62"/>
      <c r="S23" s="60"/>
      <c r="T23" s="65"/>
      <c r="U23" s="62"/>
      <c r="V23" s="60"/>
      <c r="W23" s="11"/>
      <c r="X23" s="62"/>
      <c r="Y23" s="60"/>
      <c r="Z23" s="65"/>
      <c r="AA23" s="62"/>
      <c r="AB23" s="65"/>
      <c r="AC23" s="62"/>
      <c r="AD23" s="60" t="e">
        <f>AD22*0.4</f>
        <v>#DIV/0!</v>
      </c>
      <c r="AE23" s="11"/>
      <c r="AF23" s="70">
        <f>0.4*AF22</f>
        <v>68</v>
      </c>
      <c r="AG23" s="24">
        <f t="shared" si="0"/>
        <v>680</v>
      </c>
      <c r="AH23" s="24"/>
      <c r="AI23" s="1"/>
      <c r="AJ23" s="2"/>
    </row>
    <row r="24" spans="1:36" ht="18" customHeight="1" thickBot="1">
      <c r="A24" s="97"/>
      <c r="B24" s="98"/>
      <c r="C24" s="101">
        <f>V9</f>
        <v>5</v>
      </c>
      <c r="D24" s="98" t="s">
        <v>100</v>
      </c>
      <c r="E24" s="66"/>
      <c r="F24" s="63"/>
      <c r="G24" s="61"/>
      <c r="H24" s="66"/>
      <c r="I24" s="63"/>
      <c r="J24" s="61"/>
      <c r="K24" s="45"/>
      <c r="L24" s="63"/>
      <c r="M24" s="61"/>
      <c r="N24" s="66"/>
      <c r="O24" s="63"/>
      <c r="P24" s="61"/>
      <c r="Q24" s="45"/>
      <c r="R24" s="63"/>
      <c r="S24" s="61"/>
      <c r="T24" s="66"/>
      <c r="U24" s="63"/>
      <c r="V24" s="61"/>
      <c r="W24" s="45"/>
      <c r="X24" s="63"/>
      <c r="Y24" s="61"/>
      <c r="Z24" s="66"/>
      <c r="AA24" s="63"/>
      <c r="AB24" s="66"/>
      <c r="AC24" s="63"/>
      <c r="AD24" s="61" t="e">
        <f>AD22*0.25</f>
        <v>#DIV/0!</v>
      </c>
      <c r="AE24" s="45"/>
      <c r="AF24" s="70">
        <f>0.25*AF22</f>
        <v>42.5</v>
      </c>
      <c r="AG24" s="46">
        <f t="shared" si="0"/>
        <v>212.5</v>
      </c>
      <c r="AH24" s="46"/>
      <c r="AI24" s="5"/>
      <c r="AJ24" s="6"/>
    </row>
    <row r="25" spans="1:36" ht="18" customHeight="1">
      <c r="A25" s="92">
        <v>400</v>
      </c>
      <c r="B25" s="93" t="s">
        <v>109</v>
      </c>
      <c r="C25" s="100">
        <f>V7</f>
        <v>30</v>
      </c>
      <c r="D25" s="93" t="s">
        <v>111</v>
      </c>
      <c r="E25" s="64"/>
      <c r="F25" s="72"/>
      <c r="G25" s="87"/>
      <c r="H25" s="64"/>
      <c r="I25" s="72"/>
      <c r="J25" s="87"/>
      <c r="K25" s="21"/>
      <c r="L25" s="72"/>
      <c r="M25" s="87"/>
      <c r="N25" s="64"/>
      <c r="O25" s="72"/>
      <c r="P25" s="87"/>
      <c r="Q25" s="21"/>
      <c r="R25" s="72"/>
      <c r="S25" s="87"/>
      <c r="T25" s="64"/>
      <c r="U25" s="72"/>
      <c r="V25" s="87"/>
      <c r="W25" s="21"/>
      <c r="X25" s="72"/>
      <c r="Y25" s="87"/>
      <c r="Z25" s="64"/>
      <c r="AA25" s="67">
        <f>F25+I25+L25+O25+R25+U25+X25</f>
        <v>0</v>
      </c>
      <c r="AB25" s="64"/>
      <c r="AC25" s="75">
        <v>0</v>
      </c>
      <c r="AD25" s="11" t="e">
        <f>((F25*G25)+(I25*J25)+(L25*M25)+(O25*P25)+(R25*S25)+(U25*V25)+(X25*Y25))/AA25*(1+AC25)</f>
        <v>#DIV/0!</v>
      </c>
      <c r="AE25" s="21"/>
      <c r="AF25" s="68">
        <v>100</v>
      </c>
      <c r="AG25" s="23">
        <f t="shared" si="0"/>
        <v>3000</v>
      </c>
      <c r="AH25" s="23"/>
      <c r="AI25" s="20"/>
      <c r="AJ25" s="22"/>
    </row>
    <row r="26" spans="1:38" ht="18" customHeight="1">
      <c r="A26" s="95"/>
      <c r="B26" s="96"/>
      <c r="C26" s="91">
        <f>V8</f>
        <v>10</v>
      </c>
      <c r="D26" s="96" t="s">
        <v>99</v>
      </c>
      <c r="E26" s="65"/>
      <c r="F26" s="62"/>
      <c r="G26" s="60"/>
      <c r="H26" s="65"/>
      <c r="I26" s="62"/>
      <c r="J26" s="60"/>
      <c r="K26" s="11"/>
      <c r="L26" s="62"/>
      <c r="M26" s="60"/>
      <c r="N26" s="65"/>
      <c r="O26" s="62"/>
      <c r="P26" s="60"/>
      <c r="Q26" s="11"/>
      <c r="R26" s="62"/>
      <c r="S26" s="60"/>
      <c r="T26" s="65"/>
      <c r="U26" s="62"/>
      <c r="V26" s="60"/>
      <c r="W26" s="11"/>
      <c r="X26" s="62"/>
      <c r="Y26" s="60"/>
      <c r="Z26" s="65"/>
      <c r="AA26" s="62"/>
      <c r="AB26" s="65"/>
      <c r="AC26" s="62"/>
      <c r="AD26" s="60" t="e">
        <f>AD25*0.4</f>
        <v>#DIV/0!</v>
      </c>
      <c r="AE26" s="11"/>
      <c r="AF26" s="70">
        <f>0.4*AF25</f>
        <v>40</v>
      </c>
      <c r="AG26" s="24">
        <f t="shared" si="0"/>
        <v>400</v>
      </c>
      <c r="AH26" s="24"/>
      <c r="AI26" s="1"/>
      <c r="AJ26" s="2"/>
      <c r="AL26" s="54"/>
    </row>
    <row r="27" spans="1:36" ht="18" customHeight="1" thickBot="1">
      <c r="A27" s="97"/>
      <c r="B27" s="98"/>
      <c r="C27" s="101">
        <f>V9</f>
        <v>5</v>
      </c>
      <c r="D27" s="98" t="s">
        <v>100</v>
      </c>
      <c r="E27" s="66"/>
      <c r="F27" s="63"/>
      <c r="G27" s="61"/>
      <c r="H27" s="66"/>
      <c r="I27" s="63"/>
      <c r="J27" s="61"/>
      <c r="K27" s="45"/>
      <c r="L27" s="63"/>
      <c r="M27" s="61"/>
      <c r="N27" s="66"/>
      <c r="O27" s="63"/>
      <c r="P27" s="61"/>
      <c r="Q27" s="45"/>
      <c r="R27" s="63"/>
      <c r="S27" s="61"/>
      <c r="T27" s="66"/>
      <c r="U27" s="63"/>
      <c r="V27" s="61"/>
      <c r="W27" s="45"/>
      <c r="X27" s="63"/>
      <c r="Y27" s="61"/>
      <c r="Z27" s="66"/>
      <c r="AA27" s="63"/>
      <c r="AB27" s="66"/>
      <c r="AC27" s="63"/>
      <c r="AD27" s="61" t="e">
        <f>AD25*0.25</f>
        <v>#DIV/0!</v>
      </c>
      <c r="AE27" s="45"/>
      <c r="AF27" s="69">
        <f>0.25*AF25</f>
        <v>25</v>
      </c>
      <c r="AG27" s="46">
        <f t="shared" si="0"/>
        <v>125</v>
      </c>
      <c r="AH27" s="46"/>
      <c r="AI27" s="5"/>
      <c r="AJ27" s="6"/>
    </row>
    <row r="28" spans="1:36" ht="18" customHeight="1">
      <c r="A28" s="8">
        <v>500</v>
      </c>
      <c r="B28" s="9" t="s">
        <v>11</v>
      </c>
      <c r="C28" s="89">
        <f>D9</f>
        <v>120</v>
      </c>
      <c r="D28" s="90" t="s">
        <v>16</v>
      </c>
      <c r="E28" s="1"/>
      <c r="F28" s="72"/>
      <c r="G28" s="86"/>
      <c r="H28" s="1"/>
      <c r="I28" s="72"/>
      <c r="J28" s="86"/>
      <c r="K28" s="11"/>
      <c r="L28" s="72"/>
      <c r="M28" s="86"/>
      <c r="N28" s="1"/>
      <c r="O28" s="72"/>
      <c r="P28" s="86"/>
      <c r="Q28" s="11"/>
      <c r="R28" s="72"/>
      <c r="S28" s="86"/>
      <c r="T28" s="1"/>
      <c r="U28" s="72"/>
      <c r="V28" s="86"/>
      <c r="W28" s="11"/>
      <c r="X28" s="72"/>
      <c r="Y28" s="86"/>
      <c r="Z28" s="1"/>
      <c r="AA28" s="67">
        <f>F28+I28+L28+O28+R28+U28+X28</f>
        <v>0</v>
      </c>
      <c r="AB28" s="11"/>
      <c r="AC28" s="75">
        <v>0</v>
      </c>
      <c r="AD28" s="11" t="e">
        <f>((F28*G28)+(I28*J28)+(L28*M28)+(O28*P28)+(R28*S28)+(U28*V28)+(X28*Y28))/AA28*(1+AC28)</f>
        <v>#DIV/0!</v>
      </c>
      <c r="AE28" s="11"/>
      <c r="AF28" s="70">
        <v>50</v>
      </c>
      <c r="AG28" s="24">
        <f>(C28*AF28)</f>
        <v>6000</v>
      </c>
      <c r="AH28" s="24"/>
      <c r="AI28" s="1"/>
      <c r="AJ28" s="2"/>
    </row>
    <row r="29" spans="1:36" ht="18" customHeight="1">
      <c r="A29" s="8">
        <v>600</v>
      </c>
      <c r="B29" s="9" t="s">
        <v>12</v>
      </c>
      <c r="C29" s="91">
        <f>V10</f>
        <v>45</v>
      </c>
      <c r="D29" s="90" t="s">
        <v>101</v>
      </c>
      <c r="E29" s="1"/>
      <c r="F29" s="73"/>
      <c r="G29" s="86"/>
      <c r="H29" s="1"/>
      <c r="I29" s="73"/>
      <c r="J29" s="86"/>
      <c r="K29" s="11"/>
      <c r="L29" s="73"/>
      <c r="M29" s="86"/>
      <c r="N29" s="1"/>
      <c r="O29" s="73"/>
      <c r="P29" s="86"/>
      <c r="Q29" s="11"/>
      <c r="R29" s="73"/>
      <c r="S29" s="86"/>
      <c r="T29" s="1"/>
      <c r="U29" s="73"/>
      <c r="V29" s="86"/>
      <c r="W29" s="11"/>
      <c r="X29" s="73"/>
      <c r="Y29" s="86"/>
      <c r="Z29" s="1"/>
      <c r="AA29" s="62">
        <f>F29+I29+L29+O29+R29+U29+X29</f>
        <v>0</v>
      </c>
      <c r="AB29" s="11"/>
      <c r="AC29" s="74">
        <v>0</v>
      </c>
      <c r="AD29" s="11" t="e">
        <f>((F29*G29)+(I29*J29)+(L29*M29)+(O29*P29)+(R29*S29)+(U29*V29)+(X29*Y29))/AA29*(1+AC29)</f>
        <v>#DIV/0!</v>
      </c>
      <c r="AE29" s="11"/>
      <c r="AF29" s="70">
        <v>1</v>
      </c>
      <c r="AG29" s="24">
        <f>(C29*AF29)</f>
        <v>45</v>
      </c>
      <c r="AH29" s="24"/>
      <c r="AI29" s="1"/>
      <c r="AJ29" s="2"/>
    </row>
    <row r="30" spans="1:36" ht="18" customHeight="1" thickBot="1">
      <c r="A30" s="8">
        <v>700</v>
      </c>
      <c r="B30" s="9" t="s">
        <v>13</v>
      </c>
      <c r="C30" s="91">
        <f>V10</f>
        <v>45</v>
      </c>
      <c r="D30" s="90" t="s">
        <v>101</v>
      </c>
      <c r="E30" s="1"/>
      <c r="F30" s="71"/>
      <c r="G30" s="88"/>
      <c r="H30" s="1"/>
      <c r="I30" s="71"/>
      <c r="J30" s="88"/>
      <c r="K30" s="45"/>
      <c r="L30" s="71"/>
      <c r="M30" s="88"/>
      <c r="N30" s="1"/>
      <c r="O30" s="71"/>
      <c r="P30" s="88"/>
      <c r="Q30" s="11"/>
      <c r="R30" s="71"/>
      <c r="S30" s="88"/>
      <c r="T30" s="1"/>
      <c r="U30" s="71"/>
      <c r="V30" s="88"/>
      <c r="W30" s="11"/>
      <c r="X30" s="71"/>
      <c r="Y30" s="88"/>
      <c r="Z30" s="1"/>
      <c r="AA30" s="63">
        <f>F30+I30+L30+O30+R30+U30+X30</f>
        <v>0</v>
      </c>
      <c r="AB30" s="11"/>
      <c r="AC30" s="74">
        <v>0</v>
      </c>
      <c r="AD30" s="11" t="e">
        <f>((F30*G30)+(I30*J30)+(L30*M30)+(O30*P30)+(R30*S30)+(U30*V30)+(X30*Y30))/AA30*(1+AC30)</f>
        <v>#DIV/0!</v>
      </c>
      <c r="AE30" s="11"/>
      <c r="AF30" s="70">
        <v>35</v>
      </c>
      <c r="AG30" s="24">
        <f>(C30*AF30)</f>
        <v>1575</v>
      </c>
      <c r="AH30" s="24"/>
      <c r="AI30" s="1"/>
      <c r="AJ30" s="2"/>
    </row>
    <row r="31" spans="1:36" ht="18" customHeight="1" thickBot="1">
      <c r="A31" s="19" t="s">
        <v>6</v>
      </c>
      <c r="B31" s="10" t="s">
        <v>110</v>
      </c>
      <c r="C31" s="44">
        <f>V10</f>
        <v>45</v>
      </c>
      <c r="D31" s="10" t="s">
        <v>101</v>
      </c>
      <c r="E31" s="10"/>
      <c r="F31" s="10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25">
        <f>AG31/C31</f>
        <v>211.5</v>
      </c>
      <c r="AG31" s="25">
        <f>SUM(AG22:AG27)</f>
        <v>9517.5</v>
      </c>
      <c r="AH31" s="25"/>
      <c r="AI31" s="3"/>
      <c r="AJ31" s="4"/>
    </row>
    <row r="32" spans="32:34" ht="12.75" thickBot="1">
      <c r="AF32" s="26"/>
      <c r="AG32" s="26"/>
      <c r="AH32" s="26"/>
    </row>
    <row r="33" spans="1:36" ht="18" customHeight="1" thickBot="1">
      <c r="A33" s="19" t="s">
        <v>14</v>
      </c>
      <c r="B33" s="10" t="s">
        <v>15</v>
      </c>
      <c r="C33" s="44">
        <f>V10</f>
        <v>45</v>
      </c>
      <c r="D33" s="10" t="s">
        <v>101</v>
      </c>
      <c r="E33" s="102"/>
      <c r="F33" s="103" t="s">
        <v>124</v>
      </c>
      <c r="G33" s="12" t="s">
        <v>115</v>
      </c>
      <c r="H33" s="12"/>
      <c r="I33" s="12"/>
      <c r="J33" s="104"/>
      <c r="K33" s="12"/>
      <c r="L33" s="148" t="s">
        <v>116</v>
      </c>
      <c r="M33" s="148"/>
      <c r="N33" s="148"/>
      <c r="O33" s="148"/>
      <c r="P33" s="148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25">
        <f>AG33/C33</f>
        <v>6354.611111111111</v>
      </c>
      <c r="AG33" s="25">
        <f>AG20+AG21+AG24+AG27+AG28+AG29+AG30</f>
        <v>285957.5</v>
      </c>
      <c r="AH33" s="25"/>
      <c r="AI33" s="3"/>
      <c r="AJ33" s="4"/>
    </row>
    <row r="36" ht="6" customHeight="1" thickBot="1"/>
    <row r="37" spans="1:36" ht="12" customHeight="1">
      <c r="A37" s="139" t="s">
        <v>21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36"/>
    </row>
    <row r="38" spans="1:36" ht="12.75" thickBot="1">
      <c r="A38" s="141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37"/>
    </row>
    <row r="39" spans="1:36" ht="12" customHeight="1">
      <c r="A39" s="133" t="s">
        <v>41</v>
      </c>
      <c r="B39" s="121"/>
      <c r="C39" s="112" t="s">
        <v>51</v>
      </c>
      <c r="D39" s="113"/>
      <c r="E39" s="113"/>
      <c r="F39" s="113"/>
      <c r="G39" s="113"/>
      <c r="H39" s="113"/>
      <c r="I39" s="113"/>
      <c r="J39" s="113"/>
      <c r="K39" s="33"/>
      <c r="L39" s="33"/>
      <c r="M39" s="116" t="s">
        <v>19</v>
      </c>
      <c r="N39" s="116"/>
      <c r="O39" s="116"/>
      <c r="P39" s="116"/>
      <c r="Q39" s="116"/>
      <c r="R39" s="116"/>
      <c r="S39" s="116"/>
      <c r="T39" s="116"/>
      <c r="U39" s="116"/>
      <c r="V39" s="117"/>
      <c r="W39" s="117"/>
      <c r="X39" s="117"/>
      <c r="Y39" s="117"/>
      <c r="Z39" s="31"/>
      <c r="AA39" s="31"/>
      <c r="AB39" s="31"/>
      <c r="AC39" s="31"/>
      <c r="AD39" s="116" t="str">
        <f>AD4</f>
        <v>Name:
Student 1, Student 2, 
</v>
      </c>
      <c r="AE39" s="116"/>
      <c r="AF39" s="117"/>
      <c r="AG39" s="117"/>
      <c r="AH39" s="31"/>
      <c r="AI39" s="117" t="str">
        <f>AI4</f>
        <v>SS 2012</v>
      </c>
      <c r="AJ39" s="121" t="s">
        <v>17</v>
      </c>
    </row>
    <row r="40" spans="1:36" ht="36" customHeight="1" thickBot="1">
      <c r="A40" s="134"/>
      <c r="B40" s="135"/>
      <c r="C40" s="114"/>
      <c r="D40" s="115"/>
      <c r="E40" s="115"/>
      <c r="F40" s="115"/>
      <c r="G40" s="115"/>
      <c r="H40" s="115"/>
      <c r="I40" s="115"/>
      <c r="J40" s="115"/>
      <c r="K40" s="34"/>
      <c r="L40" s="34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32"/>
      <c r="AA40" s="32"/>
      <c r="AB40" s="32"/>
      <c r="AC40" s="32"/>
      <c r="AD40" s="138"/>
      <c r="AE40" s="138"/>
      <c r="AF40" s="138"/>
      <c r="AG40" s="138"/>
      <c r="AH40" s="32"/>
      <c r="AI40" s="118"/>
      <c r="AJ40" s="122"/>
    </row>
    <row r="41" spans="1:36" ht="3.75" customHeight="1">
      <c r="A41" s="124"/>
      <c r="B41" s="125"/>
      <c r="C41" s="109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</row>
    <row r="42" spans="1:38" ht="17.25" customHeight="1">
      <c r="A42" s="8" t="s">
        <v>58</v>
      </c>
      <c r="B42" s="35" t="str">
        <f aca="true" t="shared" si="1" ref="B42:B47">B7</f>
        <v>HH XXX?????</v>
      </c>
      <c r="C42" s="38" t="s">
        <v>81</v>
      </c>
      <c r="D42" s="50">
        <f>D7</f>
        <v>200</v>
      </c>
      <c r="E42" s="41"/>
      <c r="F42" s="41"/>
      <c r="G42" s="39" t="s">
        <v>28</v>
      </c>
      <c r="H42" s="39"/>
      <c r="I42" s="39"/>
      <c r="J42" s="50">
        <f aca="true" t="shared" si="2" ref="J42:J48">J7</f>
        <v>220</v>
      </c>
      <c r="K42" s="37"/>
      <c r="L42" s="37"/>
      <c r="M42" s="39" t="s">
        <v>77</v>
      </c>
      <c r="N42" s="39"/>
      <c r="O42" s="39"/>
      <c r="P42" s="47">
        <f>J50</f>
        <v>240</v>
      </c>
      <c r="Q42" s="39"/>
      <c r="R42" s="39"/>
      <c r="S42" s="39" t="s">
        <v>68</v>
      </c>
      <c r="T42" s="39"/>
      <c r="U42" s="39"/>
      <c r="V42" s="51">
        <f>V7</f>
        <v>30</v>
      </c>
      <c r="W42" s="41"/>
      <c r="X42" s="41"/>
      <c r="Y42" s="39" t="s">
        <v>71</v>
      </c>
      <c r="Z42" s="39"/>
      <c r="AA42" s="39"/>
      <c r="AB42" s="39"/>
      <c r="AC42" s="39"/>
      <c r="AD42" s="50">
        <f>AD7</f>
        <v>1</v>
      </c>
      <c r="AE42" s="37"/>
      <c r="AF42" s="39" t="s">
        <v>52</v>
      </c>
      <c r="AG42" s="55">
        <f>AG7</f>
        <v>30</v>
      </c>
      <c r="AH42" s="39"/>
      <c r="AI42" s="39" t="s">
        <v>53</v>
      </c>
      <c r="AJ42" s="56" t="str">
        <f>AJ7</f>
        <v> 0,xx</v>
      </c>
      <c r="AL42" s="39"/>
    </row>
    <row r="43" spans="1:38" ht="17.25" customHeight="1">
      <c r="A43" s="8" t="s">
        <v>59</v>
      </c>
      <c r="B43" s="35" t="str">
        <f t="shared" si="1"/>
        <v>HH ????</v>
      </c>
      <c r="C43" s="38" t="s">
        <v>83</v>
      </c>
      <c r="D43" s="50">
        <f>D8</f>
        <v>80</v>
      </c>
      <c r="E43" s="41"/>
      <c r="F43" s="41"/>
      <c r="G43" s="39" t="s">
        <v>30</v>
      </c>
      <c r="H43" s="39"/>
      <c r="I43" s="39"/>
      <c r="J43" s="50">
        <f t="shared" si="2"/>
        <v>10</v>
      </c>
      <c r="K43" s="37"/>
      <c r="L43" s="37"/>
      <c r="M43" s="39" t="s">
        <v>78</v>
      </c>
      <c r="N43" s="39"/>
      <c r="O43" s="39"/>
      <c r="P43" s="50">
        <f>P8</f>
        <v>3</v>
      </c>
      <c r="Q43" s="39"/>
      <c r="R43" s="39"/>
      <c r="S43" s="39" t="s">
        <v>69</v>
      </c>
      <c r="T43" s="39"/>
      <c r="U43" s="39"/>
      <c r="V43" s="51">
        <f>V8</f>
        <v>10</v>
      </c>
      <c r="W43" s="41"/>
      <c r="X43" s="41"/>
      <c r="Y43" s="39" t="s">
        <v>72</v>
      </c>
      <c r="Z43" s="39"/>
      <c r="AA43" s="39"/>
      <c r="AB43" s="39"/>
      <c r="AC43" s="39"/>
      <c r="AD43" s="50">
        <f>AD8</f>
        <v>1</v>
      </c>
      <c r="AE43" s="37"/>
      <c r="AF43" s="39" t="s">
        <v>54</v>
      </c>
      <c r="AG43" s="55" t="str">
        <f>AG8</f>
        <v>0,xx</v>
      </c>
      <c r="AH43" s="39"/>
      <c r="AI43" s="39" t="s">
        <v>85</v>
      </c>
      <c r="AJ43" s="56" t="str">
        <f>AJ8</f>
        <v> 0,xx</v>
      </c>
      <c r="AL43" s="39"/>
    </row>
    <row r="44" spans="1:38" ht="17.25" customHeight="1">
      <c r="A44" s="8" t="s">
        <v>60</v>
      </c>
      <c r="B44" s="35" t="str">
        <f t="shared" si="1"/>
        <v>über Durchschnitt ????</v>
      </c>
      <c r="C44" s="38" t="s">
        <v>82</v>
      </c>
      <c r="D44" s="50">
        <f>D9</f>
        <v>120</v>
      </c>
      <c r="E44" s="41"/>
      <c r="F44" s="41"/>
      <c r="G44" s="39" t="s">
        <v>31</v>
      </c>
      <c r="H44" s="39"/>
      <c r="I44" s="39"/>
      <c r="J44" s="50">
        <f t="shared" si="2"/>
        <v>0</v>
      </c>
      <c r="K44" s="37"/>
      <c r="L44" s="37"/>
      <c r="M44" s="43" t="s">
        <v>79</v>
      </c>
      <c r="N44" s="43"/>
      <c r="O44" s="43"/>
      <c r="P44" s="52">
        <f>P9</f>
        <v>1</v>
      </c>
      <c r="Q44" s="39"/>
      <c r="R44" s="39"/>
      <c r="S44" s="43" t="s">
        <v>70</v>
      </c>
      <c r="T44" s="43"/>
      <c r="U44" s="43"/>
      <c r="V44" s="53">
        <f>V9</f>
        <v>5</v>
      </c>
      <c r="W44" s="41"/>
      <c r="X44" s="41"/>
      <c r="Y44" s="43" t="s">
        <v>73</v>
      </c>
      <c r="Z44" s="43"/>
      <c r="AA44" s="43"/>
      <c r="AB44" s="43"/>
      <c r="AC44" s="43"/>
      <c r="AD44" s="52">
        <f>AD9</f>
        <v>1</v>
      </c>
      <c r="AE44" s="37"/>
      <c r="AF44" s="39" t="s">
        <v>37</v>
      </c>
      <c r="AG44" s="55" t="str">
        <f>AG9</f>
        <v>0,xx</v>
      </c>
      <c r="AH44" s="39"/>
      <c r="AI44" s="39" t="s">
        <v>38</v>
      </c>
      <c r="AJ44" s="56" t="str">
        <f>AJ9</f>
        <v> 0,xx</v>
      </c>
      <c r="AL44" s="39"/>
    </row>
    <row r="45" spans="1:38" ht="17.25" customHeight="1">
      <c r="A45" s="8" t="s">
        <v>61</v>
      </c>
      <c r="B45" s="35" t="str">
        <f t="shared" si="1"/>
        <v>Durchschnitt ????</v>
      </c>
      <c r="C45" s="38"/>
      <c r="D45" s="41"/>
      <c r="E45" s="41"/>
      <c r="F45" s="41"/>
      <c r="G45" s="39" t="s">
        <v>32</v>
      </c>
      <c r="H45" s="39"/>
      <c r="I45" s="39"/>
      <c r="J45" s="50">
        <f t="shared" si="2"/>
        <v>0</v>
      </c>
      <c r="K45" s="37"/>
      <c r="L45" s="37"/>
      <c r="M45" s="39"/>
      <c r="N45" s="39"/>
      <c r="O45" s="39"/>
      <c r="P45" s="41">
        <f>SUM(P42:P44)</f>
        <v>244</v>
      </c>
      <c r="Q45" s="39"/>
      <c r="R45" s="39"/>
      <c r="S45" s="39" t="s">
        <v>84</v>
      </c>
      <c r="T45" s="39"/>
      <c r="U45" s="39"/>
      <c r="V45" s="42">
        <f>SUM(V42:V44)</f>
        <v>45</v>
      </c>
      <c r="W45" s="41"/>
      <c r="X45" s="41"/>
      <c r="Y45" s="39"/>
      <c r="Z45" s="39"/>
      <c r="AA45" s="39"/>
      <c r="AB45" s="39"/>
      <c r="AC45" s="39"/>
      <c r="AD45" s="41">
        <f>SUM(AD42:AD44)</f>
        <v>3</v>
      </c>
      <c r="AE45" s="37"/>
      <c r="AF45" s="39" t="s">
        <v>35</v>
      </c>
      <c r="AG45" s="55" t="str">
        <f>AG10</f>
        <v>0,xx</v>
      </c>
      <c r="AH45" s="39"/>
      <c r="AI45" s="39" t="s">
        <v>36</v>
      </c>
      <c r="AJ45" s="56">
        <f>AJ10</f>
        <v>1</v>
      </c>
      <c r="AL45" s="39"/>
    </row>
    <row r="46" spans="1:38" ht="17.25" customHeight="1">
      <c r="A46" s="8" t="s">
        <v>62</v>
      </c>
      <c r="B46" s="35" t="str">
        <f t="shared" si="1"/>
        <v>Durchschnitt ????</v>
      </c>
      <c r="C46" s="38"/>
      <c r="D46" s="41"/>
      <c r="E46" s="41"/>
      <c r="F46" s="41"/>
      <c r="G46" s="39" t="s">
        <v>33</v>
      </c>
      <c r="H46" s="39"/>
      <c r="I46" s="39"/>
      <c r="J46" s="50">
        <f t="shared" si="2"/>
        <v>0</v>
      </c>
      <c r="K46" s="37"/>
      <c r="L46" s="37"/>
      <c r="M46" s="39"/>
      <c r="N46" s="39"/>
      <c r="O46" s="39"/>
      <c r="P46" s="37"/>
      <c r="Q46" s="39"/>
      <c r="R46" s="39"/>
      <c r="S46" s="39"/>
      <c r="T46" s="39"/>
      <c r="U46" s="39"/>
      <c r="V46" s="39"/>
      <c r="W46" s="41"/>
      <c r="X46" s="41"/>
      <c r="Y46" s="39"/>
      <c r="Z46" s="39"/>
      <c r="AA46" s="39"/>
      <c r="AB46" s="39"/>
      <c r="AC46" s="39"/>
      <c r="AD46" s="41"/>
      <c r="AE46" s="37"/>
      <c r="AF46" s="39" t="s">
        <v>39</v>
      </c>
      <c r="AG46" s="55" t="str">
        <f>AG11</f>
        <v>0,xx</v>
      </c>
      <c r="AH46" s="39"/>
      <c r="AI46" s="39" t="s">
        <v>40</v>
      </c>
      <c r="AJ46" s="56" t="str">
        <f>AJ11</f>
        <v> 0,xx</v>
      </c>
      <c r="AL46" s="39"/>
    </row>
    <row r="47" spans="1:39" ht="17.25" customHeight="1">
      <c r="A47" s="8" t="s">
        <v>63</v>
      </c>
      <c r="B47" s="35" t="str">
        <f t="shared" si="1"/>
        <v>20xx - 20xx ????</v>
      </c>
      <c r="C47" s="38"/>
      <c r="D47" s="41"/>
      <c r="E47" s="41"/>
      <c r="F47" s="41"/>
      <c r="G47" s="39" t="s">
        <v>34</v>
      </c>
      <c r="H47" s="39"/>
      <c r="I47" s="39"/>
      <c r="J47" s="50">
        <f t="shared" si="2"/>
        <v>0</v>
      </c>
      <c r="K47" s="37"/>
      <c r="L47" s="37"/>
      <c r="M47" s="39" t="s">
        <v>91</v>
      </c>
      <c r="N47" s="39"/>
      <c r="O47" s="39"/>
      <c r="P47" s="50">
        <f>P12</f>
        <v>1</v>
      </c>
      <c r="Q47" s="39"/>
      <c r="R47" s="39"/>
      <c r="S47" s="39" t="s">
        <v>86</v>
      </c>
      <c r="T47" s="39"/>
      <c r="U47" s="39"/>
      <c r="V47" s="50">
        <f>V12</f>
        <v>1</v>
      </c>
      <c r="W47" s="41"/>
      <c r="X47" s="41"/>
      <c r="Y47" s="39" t="s">
        <v>80</v>
      </c>
      <c r="Z47" s="39"/>
      <c r="AA47" s="39"/>
      <c r="AB47" s="39"/>
      <c r="AC47" s="39"/>
      <c r="AD47" s="50">
        <f>AD12</f>
        <v>1</v>
      </c>
      <c r="AE47" s="37"/>
      <c r="AF47" s="39"/>
      <c r="AG47" s="55"/>
      <c r="AH47" s="39"/>
      <c r="AI47" s="39"/>
      <c r="AJ47" s="56"/>
      <c r="AL47" s="39"/>
      <c r="AM47" s="39"/>
    </row>
    <row r="48" spans="1:39" ht="17.25" customHeight="1">
      <c r="A48" s="8"/>
      <c r="B48" s="35"/>
      <c r="C48" s="38"/>
      <c r="D48" s="41"/>
      <c r="E48" s="37"/>
      <c r="F48" s="37"/>
      <c r="G48" s="39" t="s">
        <v>29</v>
      </c>
      <c r="H48" s="39"/>
      <c r="I48" s="39"/>
      <c r="J48" s="50">
        <f t="shared" si="2"/>
        <v>10</v>
      </c>
      <c r="K48" s="37"/>
      <c r="L48" s="37"/>
      <c r="M48" s="39" t="s">
        <v>92</v>
      </c>
      <c r="N48" s="39"/>
      <c r="O48" s="39"/>
      <c r="P48" s="50">
        <f>P13</f>
        <v>1</v>
      </c>
      <c r="Q48" s="39"/>
      <c r="R48" s="39"/>
      <c r="S48" s="39" t="s">
        <v>87</v>
      </c>
      <c r="T48" s="39"/>
      <c r="U48" s="39"/>
      <c r="V48" s="50">
        <f>V13</f>
        <v>2</v>
      </c>
      <c r="W48" s="37"/>
      <c r="X48" s="37"/>
      <c r="Y48" s="39" t="s">
        <v>89</v>
      </c>
      <c r="Z48" s="39"/>
      <c r="AA48" s="39"/>
      <c r="AB48" s="39"/>
      <c r="AC48" s="39"/>
      <c r="AD48" s="50">
        <f>AD13</f>
        <v>1</v>
      </c>
      <c r="AE48" s="37"/>
      <c r="AF48" s="39" t="s">
        <v>76</v>
      </c>
      <c r="AG48" s="55" t="str">
        <f>AG13</f>
        <v>0,xx</v>
      </c>
      <c r="AH48" s="39"/>
      <c r="AI48" s="39" t="s">
        <v>56</v>
      </c>
      <c r="AJ48" s="56" t="str">
        <f>AJ13</f>
        <v> 0,xx</v>
      </c>
      <c r="AL48" s="39"/>
      <c r="AM48" s="39"/>
    </row>
    <row r="49" spans="1:39" ht="17.25" customHeight="1">
      <c r="A49" s="8" t="str">
        <f>A14</f>
        <v>Kostenstand: xx/20xx</v>
      </c>
      <c r="B49" s="35"/>
      <c r="C49" s="38"/>
      <c r="D49" s="37"/>
      <c r="E49" s="37"/>
      <c r="F49" s="37"/>
      <c r="G49" s="43"/>
      <c r="H49" s="43"/>
      <c r="I49" s="43"/>
      <c r="J49" s="43"/>
      <c r="K49" s="37"/>
      <c r="L49" s="37"/>
      <c r="M49" s="43" t="s">
        <v>93</v>
      </c>
      <c r="N49" s="43"/>
      <c r="O49" s="43"/>
      <c r="P49" s="52">
        <f>P14</f>
        <v>1</v>
      </c>
      <c r="Q49" s="39"/>
      <c r="R49" s="39"/>
      <c r="S49" s="43" t="s">
        <v>88</v>
      </c>
      <c r="T49" s="43"/>
      <c r="U49" s="43"/>
      <c r="V49" s="52">
        <f>V14</f>
        <v>1</v>
      </c>
      <c r="W49" s="37"/>
      <c r="X49" s="37"/>
      <c r="Y49" s="43" t="s">
        <v>90</v>
      </c>
      <c r="Z49" s="43"/>
      <c r="AA49" s="43"/>
      <c r="AB49" s="43"/>
      <c r="AC49" s="43"/>
      <c r="AD49" s="52">
        <f>AD14</f>
        <v>1</v>
      </c>
      <c r="AE49" s="37"/>
      <c r="AF49" s="39" t="s">
        <v>75</v>
      </c>
      <c r="AG49" s="55" t="str">
        <f>AG14</f>
        <v>0,xx</v>
      </c>
      <c r="AH49" s="39"/>
      <c r="AI49" s="39" t="s">
        <v>55</v>
      </c>
      <c r="AJ49" s="56" t="str">
        <f>AJ14</f>
        <v> 0,xx</v>
      </c>
      <c r="AL49" s="39"/>
      <c r="AM49" s="39"/>
    </row>
    <row r="50" spans="1:39" ht="17.25" customHeight="1">
      <c r="A50" s="8" t="str">
        <f>A15</f>
        <v>Kostenangaben in Euro inkl. 19% MWSt</v>
      </c>
      <c r="B50" s="35"/>
      <c r="C50" s="38" t="s">
        <v>102</v>
      </c>
      <c r="D50" s="50">
        <f>D15</f>
        <v>100</v>
      </c>
      <c r="E50" s="37"/>
      <c r="F50" s="37"/>
      <c r="G50" s="39" t="s">
        <v>77</v>
      </c>
      <c r="H50" s="39"/>
      <c r="I50" s="39"/>
      <c r="J50" s="41">
        <f>SUM(J42:J49)</f>
        <v>240</v>
      </c>
      <c r="K50" s="37"/>
      <c r="L50" s="37"/>
      <c r="M50" s="39" t="s">
        <v>94</v>
      </c>
      <c r="N50" s="39"/>
      <c r="O50" s="39"/>
      <c r="P50" s="41">
        <f>SUM(P47:P49)</f>
        <v>3</v>
      </c>
      <c r="Q50" s="39"/>
      <c r="R50" s="39"/>
      <c r="S50" s="39" t="s">
        <v>96</v>
      </c>
      <c r="T50" s="39"/>
      <c r="U50" s="39"/>
      <c r="V50" s="41">
        <f>SUM(V47:V49)</f>
        <v>4</v>
      </c>
      <c r="W50" s="37"/>
      <c r="X50" s="37"/>
      <c r="Y50" s="39" t="s">
        <v>95</v>
      </c>
      <c r="Z50" s="39"/>
      <c r="AA50" s="39"/>
      <c r="AB50" s="39"/>
      <c r="AC50" s="39"/>
      <c r="AD50" s="41">
        <f>SUM(AD47:AD49)</f>
        <v>3</v>
      </c>
      <c r="AE50" s="37"/>
      <c r="AF50" s="39"/>
      <c r="AG50" s="39"/>
      <c r="AH50" s="39"/>
      <c r="AI50" s="39"/>
      <c r="AJ50" s="40"/>
      <c r="AL50" s="39"/>
      <c r="AM50" s="39"/>
    </row>
    <row r="51" spans="1:36" ht="3.75" customHeight="1" thickBot="1">
      <c r="A51" s="8"/>
      <c r="B51" s="35"/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9"/>
      <c r="N51" s="39"/>
      <c r="O51" s="39"/>
      <c r="P51" s="41"/>
      <c r="Q51" s="39"/>
      <c r="R51" s="39"/>
      <c r="S51" s="39"/>
      <c r="T51" s="39"/>
      <c r="U51" s="39"/>
      <c r="V51" s="41"/>
      <c r="W51" s="37"/>
      <c r="X51" s="37"/>
      <c r="Y51" s="39"/>
      <c r="Z51" s="39"/>
      <c r="AA51" s="39"/>
      <c r="AB51" s="39"/>
      <c r="AC51" s="39"/>
      <c r="AD51" s="41"/>
      <c r="AE51" s="37"/>
      <c r="AF51" s="39"/>
      <c r="AG51" s="39"/>
      <c r="AH51" s="39"/>
      <c r="AI51" s="39"/>
      <c r="AJ51" s="40"/>
    </row>
    <row r="52" spans="1:36" ht="18" customHeight="1">
      <c r="A52" s="126" t="s">
        <v>22</v>
      </c>
      <c r="B52" s="130" t="s">
        <v>108</v>
      </c>
      <c r="C52" s="126" t="s">
        <v>1</v>
      </c>
      <c r="D52" s="123" t="s">
        <v>2</v>
      </c>
      <c r="E52" s="28"/>
      <c r="F52" s="28"/>
      <c r="G52" s="123" t="s">
        <v>107</v>
      </c>
      <c r="H52" s="123"/>
      <c r="I52" s="123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59"/>
      <c r="AA52" s="59"/>
      <c r="AB52" s="59"/>
      <c r="AC52" s="59"/>
      <c r="AD52" s="105" t="s">
        <v>7</v>
      </c>
      <c r="AE52" s="27"/>
      <c r="AF52" s="105" t="s">
        <v>106</v>
      </c>
      <c r="AG52" s="128" t="s">
        <v>3</v>
      </c>
      <c r="AH52" s="29"/>
      <c r="AI52" s="105" t="s">
        <v>4</v>
      </c>
      <c r="AJ52" s="107" t="s">
        <v>5</v>
      </c>
    </row>
    <row r="53" spans="1:36" ht="18" customHeight="1">
      <c r="A53" s="127"/>
      <c r="B53" s="131"/>
      <c r="C53" s="127"/>
      <c r="D53" s="106"/>
      <c r="E53" s="18"/>
      <c r="F53" s="18"/>
      <c r="G53" s="18">
        <v>1</v>
      </c>
      <c r="H53" s="18"/>
      <c r="I53" s="18"/>
      <c r="J53" s="18">
        <v>2</v>
      </c>
      <c r="K53" s="18"/>
      <c r="L53" s="18"/>
      <c r="M53" s="18">
        <v>3</v>
      </c>
      <c r="N53" s="18"/>
      <c r="O53" s="18"/>
      <c r="P53" s="18">
        <v>4</v>
      </c>
      <c r="Q53" s="18"/>
      <c r="R53" s="18"/>
      <c r="S53" s="18">
        <v>5</v>
      </c>
      <c r="T53" s="18"/>
      <c r="U53" s="18"/>
      <c r="V53" s="18">
        <v>6</v>
      </c>
      <c r="W53" s="18"/>
      <c r="X53" s="18"/>
      <c r="Y53" s="18">
        <v>7</v>
      </c>
      <c r="Z53" s="18"/>
      <c r="AA53" s="18"/>
      <c r="AB53" s="18"/>
      <c r="AC53" s="18" t="s">
        <v>114</v>
      </c>
      <c r="AD53" s="106"/>
      <c r="AE53" s="18"/>
      <c r="AF53" s="106"/>
      <c r="AG53" s="129"/>
      <c r="AH53" s="30"/>
      <c r="AI53" s="106"/>
      <c r="AJ53" s="108"/>
    </row>
    <row r="54" spans="1:36" ht="18" customHeight="1" thickBot="1">
      <c r="A54" s="16"/>
      <c r="B54" s="17" t="s">
        <v>50</v>
      </c>
      <c r="C54" s="16"/>
      <c r="D54" s="7"/>
      <c r="E54" s="7"/>
      <c r="F54" s="7" t="str">
        <f>F19</f>
        <v>G1</v>
      </c>
      <c r="G54" s="7" t="str">
        <f>G19</f>
        <v>1300-234</v>
      </c>
      <c r="H54" s="7"/>
      <c r="I54" s="7" t="str">
        <f>I19</f>
        <v>G2</v>
      </c>
      <c r="J54" s="7" t="str">
        <f>J19</f>
        <v>xxxx-xx</v>
      </c>
      <c r="K54" s="7"/>
      <c r="L54" s="7" t="str">
        <f>L19</f>
        <v>G3</v>
      </c>
      <c r="M54" s="7" t="str">
        <f>M19</f>
        <v>xxxx-xx</v>
      </c>
      <c r="N54" s="7"/>
      <c r="O54" s="7" t="str">
        <f>O19</f>
        <v>G4</v>
      </c>
      <c r="P54" s="7" t="str">
        <f>P19</f>
        <v>xxxx-xx</v>
      </c>
      <c r="Q54" s="7"/>
      <c r="R54" s="7" t="str">
        <f>R19</f>
        <v>G5</v>
      </c>
      <c r="S54" s="7" t="str">
        <f>S19</f>
        <v>xxxx-xx</v>
      </c>
      <c r="T54" s="7"/>
      <c r="U54" s="7" t="str">
        <f>U19</f>
        <v>G6</v>
      </c>
      <c r="V54" s="7" t="str">
        <f>V19</f>
        <v>xxxx-xx</v>
      </c>
      <c r="W54" s="7"/>
      <c r="X54" s="7" t="str">
        <f>X19</f>
        <v>G7</v>
      </c>
      <c r="Y54" s="7" t="str">
        <f>Y19</f>
        <v>xxxx-xx</v>
      </c>
      <c r="Z54" s="7"/>
      <c r="AA54" s="7"/>
      <c r="AB54" s="7"/>
      <c r="AC54" s="7" t="s">
        <v>113</v>
      </c>
      <c r="AD54" s="7"/>
      <c r="AE54" s="7"/>
      <c r="AF54" s="7"/>
      <c r="AG54" s="14"/>
      <c r="AH54" s="14"/>
      <c r="AI54" s="7"/>
      <c r="AJ54" s="15"/>
    </row>
    <row r="55" spans="1:36" ht="18" customHeight="1">
      <c r="A55" s="8">
        <v>100</v>
      </c>
      <c r="B55" s="9" t="s">
        <v>8</v>
      </c>
      <c r="C55" s="89">
        <f>D42</f>
        <v>200</v>
      </c>
      <c r="D55" s="90" t="s">
        <v>10</v>
      </c>
      <c r="E55" s="1"/>
      <c r="F55" s="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68">
        <f>140400/108</f>
        <v>1300</v>
      </c>
      <c r="AG55" s="24">
        <f>(C55*AF55)</f>
        <v>260000</v>
      </c>
      <c r="AH55" s="24"/>
      <c r="AI55" s="1"/>
      <c r="AJ55" s="2"/>
    </row>
    <row r="56" spans="1:36" ht="18" customHeight="1" thickBot="1">
      <c r="A56" s="8">
        <v>200</v>
      </c>
      <c r="B56" s="9" t="s">
        <v>9</v>
      </c>
      <c r="C56" s="89">
        <f>D42</f>
        <v>200</v>
      </c>
      <c r="D56" s="90" t="s">
        <v>10</v>
      </c>
      <c r="E56" s="1"/>
      <c r="F56" s="71"/>
      <c r="G56" s="86"/>
      <c r="H56" s="11"/>
      <c r="I56" s="71"/>
      <c r="J56" s="86"/>
      <c r="K56" s="11"/>
      <c r="L56" s="71"/>
      <c r="M56" s="86"/>
      <c r="N56" s="11"/>
      <c r="O56" s="71"/>
      <c r="P56" s="86"/>
      <c r="Q56" s="11"/>
      <c r="R56" s="71"/>
      <c r="S56" s="86"/>
      <c r="T56" s="11"/>
      <c r="U56" s="71"/>
      <c r="V56" s="86"/>
      <c r="W56" s="11"/>
      <c r="X56" s="71"/>
      <c r="Y56" s="86"/>
      <c r="Z56" s="11"/>
      <c r="AA56" s="63">
        <f>F56+I56+L56+O56+R56+U56+X56</f>
        <v>0</v>
      </c>
      <c r="AB56" s="11"/>
      <c r="AC56" s="74">
        <v>0</v>
      </c>
      <c r="AD56" s="11" t="e">
        <f>((F56*G56)+(I56*J56)+(L56*M56)+(O56*P56)+(R56*S56)+(U56*V56)+(X56*Y56))/AA56*(1+AC56)</f>
        <v>#DIV/0!</v>
      </c>
      <c r="AE56" s="11"/>
      <c r="AF56" s="69">
        <v>90</v>
      </c>
      <c r="AG56" s="24">
        <f>(C56*AF56)</f>
        <v>18000</v>
      </c>
      <c r="AH56" s="24"/>
      <c r="AI56" s="1"/>
      <c r="AJ56" s="2"/>
    </row>
    <row r="57" spans="1:36" ht="18" customHeight="1">
      <c r="A57" s="92">
        <v>300</v>
      </c>
      <c r="B57" s="93" t="s">
        <v>103</v>
      </c>
      <c r="C57" s="94">
        <f>AD42</f>
        <v>1</v>
      </c>
      <c r="D57" s="93" t="s">
        <v>105</v>
      </c>
      <c r="E57" s="64"/>
      <c r="F57" s="72"/>
      <c r="G57" s="87">
        <v>800</v>
      </c>
      <c r="H57" s="64"/>
      <c r="I57" s="72"/>
      <c r="J57" s="87"/>
      <c r="K57" s="21"/>
      <c r="L57" s="72"/>
      <c r="M57" s="87"/>
      <c r="N57" s="64"/>
      <c r="O57" s="72"/>
      <c r="P57" s="87"/>
      <c r="Q57" s="21"/>
      <c r="R57" s="72"/>
      <c r="S57" s="87"/>
      <c r="T57" s="64"/>
      <c r="U57" s="72"/>
      <c r="V57" s="87"/>
      <c r="W57" s="21"/>
      <c r="X57" s="72"/>
      <c r="Y57" s="87"/>
      <c r="Z57" s="64"/>
      <c r="AA57" s="67">
        <f>F57+I57+L57+O57+R57+U57+X57</f>
        <v>0</v>
      </c>
      <c r="AB57" s="64"/>
      <c r="AC57" s="75">
        <v>0</v>
      </c>
      <c r="AD57" s="21" t="e">
        <f>((F57*G57)+(I57*J57)+(L57*M57)+(O57*P57)+(R57*S57)+(U57*V57)+(X57*Y57))/AA57*(1+AC57)</f>
        <v>#DIV/0!</v>
      </c>
      <c r="AE57" s="21"/>
      <c r="AF57" s="70">
        <v>700</v>
      </c>
      <c r="AG57" s="23">
        <f aca="true" t="shared" si="3" ref="AG57:AG62">AF57*C57</f>
        <v>700</v>
      </c>
      <c r="AH57" s="23"/>
      <c r="AI57" s="20"/>
      <c r="AJ57" s="22"/>
    </row>
    <row r="58" spans="1:36" ht="18" customHeight="1">
      <c r="A58" s="95"/>
      <c r="B58" s="96"/>
      <c r="C58" s="89">
        <f>AD43</f>
        <v>1</v>
      </c>
      <c r="D58" s="96" t="s">
        <v>42</v>
      </c>
      <c r="E58" s="65"/>
      <c r="F58" s="62"/>
      <c r="G58" s="60"/>
      <c r="H58" s="65"/>
      <c r="I58" s="62"/>
      <c r="J58" s="60"/>
      <c r="K58" s="11"/>
      <c r="L58" s="62"/>
      <c r="M58" s="60"/>
      <c r="N58" s="65"/>
      <c r="O58" s="62"/>
      <c r="P58" s="60"/>
      <c r="Q58" s="11"/>
      <c r="R58" s="62"/>
      <c r="S58" s="60"/>
      <c r="T58" s="65"/>
      <c r="U58" s="62"/>
      <c r="V58" s="60"/>
      <c r="W58" s="11"/>
      <c r="X58" s="62"/>
      <c r="Y58" s="60"/>
      <c r="Z58" s="65"/>
      <c r="AA58" s="62"/>
      <c r="AB58" s="65"/>
      <c r="AC58" s="62"/>
      <c r="AD58" s="60" t="e">
        <f>AD57*0.4</f>
        <v>#DIV/0!</v>
      </c>
      <c r="AE58" s="11"/>
      <c r="AF58" s="70">
        <f>0.4*AF57</f>
        <v>280</v>
      </c>
      <c r="AG58" s="24">
        <f t="shared" si="3"/>
        <v>280</v>
      </c>
      <c r="AH58" s="24"/>
      <c r="AI58" s="1"/>
      <c r="AJ58" s="2"/>
    </row>
    <row r="59" spans="1:36" ht="18" customHeight="1" thickBot="1">
      <c r="A59" s="97"/>
      <c r="B59" s="98"/>
      <c r="C59" s="99">
        <f>AD44</f>
        <v>1</v>
      </c>
      <c r="D59" s="98" t="s">
        <v>43</v>
      </c>
      <c r="E59" s="66"/>
      <c r="F59" s="63"/>
      <c r="G59" s="61"/>
      <c r="H59" s="66"/>
      <c r="I59" s="63"/>
      <c r="J59" s="61"/>
      <c r="K59" s="45"/>
      <c r="L59" s="63"/>
      <c r="M59" s="61"/>
      <c r="N59" s="66"/>
      <c r="O59" s="63"/>
      <c r="P59" s="61"/>
      <c r="Q59" s="45"/>
      <c r="R59" s="63"/>
      <c r="S59" s="61"/>
      <c r="T59" s="66"/>
      <c r="U59" s="63"/>
      <c r="V59" s="61"/>
      <c r="W59" s="45"/>
      <c r="X59" s="63"/>
      <c r="Y59" s="61"/>
      <c r="Z59" s="66"/>
      <c r="AA59" s="63"/>
      <c r="AB59" s="66"/>
      <c r="AC59" s="63"/>
      <c r="AD59" s="61" t="e">
        <f>AD57*0.25</f>
        <v>#DIV/0!</v>
      </c>
      <c r="AE59" s="45"/>
      <c r="AF59" s="70">
        <f>0.25*AF57</f>
        <v>175</v>
      </c>
      <c r="AG59" s="46">
        <f t="shared" si="3"/>
        <v>175</v>
      </c>
      <c r="AH59" s="46"/>
      <c r="AI59" s="5"/>
      <c r="AJ59" s="6"/>
    </row>
    <row r="60" spans="1:36" ht="18" customHeight="1">
      <c r="A60" s="92">
        <v>400</v>
      </c>
      <c r="B60" s="93" t="s">
        <v>109</v>
      </c>
      <c r="C60" s="94">
        <f>AD42</f>
        <v>1</v>
      </c>
      <c r="D60" s="93" t="s">
        <v>105</v>
      </c>
      <c r="E60" s="64"/>
      <c r="F60" s="72"/>
      <c r="G60" s="87"/>
      <c r="H60" s="64"/>
      <c r="I60" s="72"/>
      <c r="J60" s="87"/>
      <c r="K60" s="21"/>
      <c r="L60" s="72"/>
      <c r="M60" s="87"/>
      <c r="N60" s="64"/>
      <c r="O60" s="72"/>
      <c r="P60" s="87"/>
      <c r="Q60" s="21"/>
      <c r="R60" s="72"/>
      <c r="S60" s="87"/>
      <c r="T60" s="64"/>
      <c r="U60" s="72"/>
      <c r="V60" s="87"/>
      <c r="W60" s="21"/>
      <c r="X60" s="72"/>
      <c r="Y60" s="87"/>
      <c r="Z60" s="64"/>
      <c r="AA60" s="67">
        <f>F60+I60+L60+O60+R60+U60+X60</f>
        <v>0</v>
      </c>
      <c r="AB60" s="64"/>
      <c r="AC60" s="75">
        <v>0</v>
      </c>
      <c r="AD60" s="11" t="e">
        <f>((F60*G60)+(I60*J60)+(L60*M60)+(O60*P60)+(R60*S60)+(U60*V60)+(X60*Y60))/AA60*(1+AC60)</f>
        <v>#DIV/0!</v>
      </c>
      <c r="AE60" s="21"/>
      <c r="AF60" s="68">
        <v>150</v>
      </c>
      <c r="AG60" s="23">
        <f t="shared" si="3"/>
        <v>150</v>
      </c>
      <c r="AH60" s="23"/>
      <c r="AI60" s="20"/>
      <c r="AJ60" s="22"/>
    </row>
    <row r="61" spans="1:36" ht="18" customHeight="1">
      <c r="A61" s="95"/>
      <c r="B61" s="96"/>
      <c r="C61" s="89">
        <f>AD43</f>
        <v>1</v>
      </c>
      <c r="D61" s="96" t="s">
        <v>42</v>
      </c>
      <c r="E61" s="65"/>
      <c r="F61" s="62"/>
      <c r="G61" s="60"/>
      <c r="H61" s="65"/>
      <c r="I61" s="62"/>
      <c r="J61" s="60"/>
      <c r="K61" s="11"/>
      <c r="L61" s="62"/>
      <c r="M61" s="60"/>
      <c r="N61" s="65"/>
      <c r="O61" s="62"/>
      <c r="P61" s="60"/>
      <c r="Q61" s="11"/>
      <c r="R61" s="62"/>
      <c r="S61" s="60"/>
      <c r="T61" s="65"/>
      <c r="U61" s="62"/>
      <c r="V61" s="60"/>
      <c r="W61" s="11"/>
      <c r="X61" s="62"/>
      <c r="Y61" s="60"/>
      <c r="Z61" s="65"/>
      <c r="AA61" s="62"/>
      <c r="AB61" s="65"/>
      <c r="AC61" s="62"/>
      <c r="AD61" s="60" t="e">
        <f>AD60*0.4</f>
        <v>#DIV/0!</v>
      </c>
      <c r="AE61" s="11"/>
      <c r="AF61" s="70">
        <f>0.4*AF60</f>
        <v>60</v>
      </c>
      <c r="AG61" s="24">
        <f t="shared" si="3"/>
        <v>60</v>
      </c>
      <c r="AH61" s="24"/>
      <c r="AI61" s="1"/>
      <c r="AJ61" s="2"/>
    </row>
    <row r="62" spans="1:36" ht="18" customHeight="1" thickBot="1">
      <c r="A62" s="97"/>
      <c r="B62" s="98"/>
      <c r="C62" s="99">
        <f>AD44</f>
        <v>1</v>
      </c>
      <c r="D62" s="98" t="s">
        <v>43</v>
      </c>
      <c r="E62" s="66"/>
      <c r="F62" s="63"/>
      <c r="G62" s="61"/>
      <c r="H62" s="66"/>
      <c r="I62" s="63"/>
      <c r="J62" s="61"/>
      <c r="K62" s="45"/>
      <c r="L62" s="63"/>
      <c r="M62" s="61"/>
      <c r="N62" s="66"/>
      <c r="O62" s="63"/>
      <c r="P62" s="61"/>
      <c r="Q62" s="45"/>
      <c r="R62" s="63"/>
      <c r="S62" s="61"/>
      <c r="T62" s="66"/>
      <c r="U62" s="63"/>
      <c r="V62" s="61"/>
      <c r="W62" s="45"/>
      <c r="X62" s="63"/>
      <c r="Y62" s="61"/>
      <c r="Z62" s="66"/>
      <c r="AA62" s="63"/>
      <c r="AB62" s="66"/>
      <c r="AC62" s="63"/>
      <c r="AD62" s="61" t="e">
        <f>AD60*0.25</f>
        <v>#DIV/0!</v>
      </c>
      <c r="AE62" s="45"/>
      <c r="AF62" s="69">
        <f>0.25*AF60</f>
        <v>37.5</v>
      </c>
      <c r="AG62" s="46">
        <f t="shared" si="3"/>
        <v>37.5</v>
      </c>
      <c r="AH62" s="46"/>
      <c r="AI62" s="5"/>
      <c r="AJ62" s="6"/>
    </row>
    <row r="63" spans="1:36" ht="18" customHeight="1">
      <c r="A63" s="8">
        <v>500</v>
      </c>
      <c r="B63" s="9" t="s">
        <v>11</v>
      </c>
      <c r="C63" s="89">
        <f>D44</f>
        <v>120</v>
      </c>
      <c r="D63" s="90" t="s">
        <v>16</v>
      </c>
      <c r="E63" s="1"/>
      <c r="F63" s="72"/>
      <c r="G63" s="86"/>
      <c r="H63" s="11"/>
      <c r="I63" s="72"/>
      <c r="J63" s="86"/>
      <c r="K63" s="11"/>
      <c r="L63" s="72"/>
      <c r="M63" s="86"/>
      <c r="N63" s="11"/>
      <c r="O63" s="72"/>
      <c r="P63" s="86"/>
      <c r="Q63" s="11"/>
      <c r="R63" s="72"/>
      <c r="S63" s="86"/>
      <c r="T63" s="11"/>
      <c r="U63" s="72"/>
      <c r="V63" s="86"/>
      <c r="W63" s="11"/>
      <c r="X63" s="72"/>
      <c r="Y63" s="86"/>
      <c r="Z63" s="11"/>
      <c r="AA63" s="67">
        <f>F63+I63+L63+O63+R63+U63+X63</f>
        <v>0</v>
      </c>
      <c r="AB63" s="11"/>
      <c r="AC63" s="75">
        <v>0</v>
      </c>
      <c r="AD63" s="11" t="e">
        <f>((F63*G63)+(I63*J63)+(L63*M63)+(O63*P63)+(R63*S63)+(U63*V63)+(X63*Y63))/AA63*(1+AC63)</f>
        <v>#DIV/0!</v>
      </c>
      <c r="AE63" s="11"/>
      <c r="AF63" s="70">
        <v>50</v>
      </c>
      <c r="AG63" s="24">
        <f>(C63*AF63)</f>
        <v>6000</v>
      </c>
      <c r="AH63" s="24"/>
      <c r="AI63" s="1"/>
      <c r="AJ63" s="2"/>
    </row>
    <row r="64" spans="1:36" ht="18" customHeight="1">
      <c r="A64" s="8">
        <v>600</v>
      </c>
      <c r="B64" s="9" t="s">
        <v>12</v>
      </c>
      <c r="C64" s="89">
        <f>AD45</f>
        <v>3</v>
      </c>
      <c r="D64" s="90" t="s">
        <v>44</v>
      </c>
      <c r="E64" s="1"/>
      <c r="F64" s="73"/>
      <c r="G64" s="86"/>
      <c r="H64" s="11"/>
      <c r="I64" s="73"/>
      <c r="J64" s="86"/>
      <c r="K64" s="11"/>
      <c r="L64" s="73"/>
      <c r="M64" s="86"/>
      <c r="N64" s="11"/>
      <c r="O64" s="73"/>
      <c r="P64" s="86"/>
      <c r="Q64" s="11"/>
      <c r="R64" s="73"/>
      <c r="S64" s="86"/>
      <c r="T64" s="11"/>
      <c r="U64" s="73"/>
      <c r="V64" s="86"/>
      <c r="W64" s="11"/>
      <c r="X64" s="73"/>
      <c r="Y64" s="86"/>
      <c r="Z64" s="11"/>
      <c r="AA64" s="62">
        <f>F64+I64+L64+O64+R64+U64+X64</f>
        <v>0</v>
      </c>
      <c r="AB64" s="11"/>
      <c r="AC64" s="74">
        <v>0</v>
      </c>
      <c r="AD64" s="11" t="e">
        <f>((F64*G64)+(I64*J64)+(L64*M64)+(O64*P64)+(R64*S64)+(U64*V64)+(X64*Y64))/AA64*(1+AC64)</f>
        <v>#DIV/0!</v>
      </c>
      <c r="AE64" s="11"/>
      <c r="AF64" s="70">
        <v>1</v>
      </c>
      <c r="AG64" s="24">
        <f>(C64*AF64)</f>
        <v>3</v>
      </c>
      <c r="AH64" s="24"/>
      <c r="AI64" s="1"/>
      <c r="AJ64" s="2"/>
    </row>
    <row r="65" spans="1:36" ht="18" customHeight="1" thickBot="1">
      <c r="A65" s="8">
        <v>700</v>
      </c>
      <c r="B65" s="9" t="s">
        <v>13</v>
      </c>
      <c r="C65" s="89">
        <f>AD45</f>
        <v>3</v>
      </c>
      <c r="D65" s="90" t="s">
        <v>44</v>
      </c>
      <c r="E65" s="1"/>
      <c r="F65" s="71"/>
      <c r="G65" s="86"/>
      <c r="H65" s="11"/>
      <c r="I65" s="71"/>
      <c r="J65" s="88"/>
      <c r="K65" s="11"/>
      <c r="L65" s="71"/>
      <c r="M65" s="88"/>
      <c r="N65" s="11"/>
      <c r="O65" s="71"/>
      <c r="P65" s="88"/>
      <c r="Q65" s="11"/>
      <c r="R65" s="71"/>
      <c r="S65" s="88"/>
      <c r="T65" s="11"/>
      <c r="U65" s="71"/>
      <c r="V65" s="88"/>
      <c r="W65" s="11"/>
      <c r="X65" s="71"/>
      <c r="Y65" s="88"/>
      <c r="Z65" s="11"/>
      <c r="AA65" s="63">
        <f>F65+I65+L65+O65+R65+U65+X65</f>
        <v>0</v>
      </c>
      <c r="AB65" s="11"/>
      <c r="AC65" s="74">
        <v>0</v>
      </c>
      <c r="AD65" s="11" t="e">
        <f>((F65*G65)+(I65*J65)+(L65*M65)+(O65*P65)+(R65*S65)+(U65*V65)+(X65*Y65))/AA65*(1+AC65)</f>
        <v>#DIV/0!</v>
      </c>
      <c r="AE65" s="11"/>
      <c r="AF65" s="70">
        <v>35</v>
      </c>
      <c r="AG65" s="24">
        <f>(C65*AF65)</f>
        <v>105</v>
      </c>
      <c r="AH65" s="24"/>
      <c r="AI65" s="1"/>
      <c r="AJ65" s="2"/>
    </row>
    <row r="66" spans="1:36" ht="18" customHeight="1" thickBot="1">
      <c r="A66" s="19" t="s">
        <v>6</v>
      </c>
      <c r="B66" s="10" t="s">
        <v>110</v>
      </c>
      <c r="C66" s="48">
        <f>AD45</f>
        <v>3</v>
      </c>
      <c r="D66" s="10" t="s">
        <v>44</v>
      </c>
      <c r="E66" s="10"/>
      <c r="F66" s="10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25">
        <f>AG66/C66</f>
        <v>467.5</v>
      </c>
      <c r="AG66" s="25">
        <f>SUM(AG57:AG62)</f>
        <v>1402.5</v>
      </c>
      <c r="AH66" s="25"/>
      <c r="AI66" s="3"/>
      <c r="AJ66" s="4"/>
    </row>
    <row r="67" spans="3:34" ht="12.75" thickBot="1">
      <c r="C67" s="49"/>
      <c r="AF67" s="26"/>
      <c r="AG67" s="26"/>
      <c r="AH67" s="26"/>
    </row>
    <row r="68" spans="1:36" ht="18" customHeight="1" thickBot="1">
      <c r="A68" s="19" t="s">
        <v>14</v>
      </c>
      <c r="B68" s="10" t="s">
        <v>15</v>
      </c>
      <c r="C68" s="48">
        <f>AD45</f>
        <v>3</v>
      </c>
      <c r="D68" s="10" t="s">
        <v>44</v>
      </c>
      <c r="E68" s="102"/>
      <c r="F68" s="103"/>
      <c r="G68" s="12" t="s">
        <v>115</v>
      </c>
      <c r="H68" s="12"/>
      <c r="I68" s="12"/>
      <c r="J68" s="104"/>
      <c r="K68" s="12"/>
      <c r="L68" s="148" t="s">
        <v>116</v>
      </c>
      <c r="M68" s="148"/>
      <c r="N68" s="148"/>
      <c r="O68" s="148"/>
      <c r="P68" s="148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25">
        <f>AG68/C68</f>
        <v>94773.5</v>
      </c>
      <c r="AG68" s="25">
        <f>AG55+AG56+AG59+AG62+AG63+AG64+AG65</f>
        <v>284320.5</v>
      </c>
      <c r="AH68" s="25"/>
      <c r="AI68" s="3"/>
      <c r="AJ68" s="4"/>
    </row>
    <row r="71" ht="6" customHeight="1" thickBot="1"/>
    <row r="72" spans="1:36" ht="12">
      <c r="A72" s="139" t="s">
        <v>21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36"/>
    </row>
    <row r="73" spans="1:36" ht="12.75" thickBot="1">
      <c r="A73" s="141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37"/>
    </row>
    <row r="74" spans="1:36" ht="12" customHeight="1">
      <c r="A74" s="133" t="s">
        <v>41</v>
      </c>
      <c r="B74" s="121"/>
      <c r="C74" s="112" t="s">
        <v>51</v>
      </c>
      <c r="D74" s="113"/>
      <c r="E74" s="113"/>
      <c r="F74" s="113"/>
      <c r="G74" s="113"/>
      <c r="H74" s="113"/>
      <c r="I74" s="113"/>
      <c r="J74" s="113"/>
      <c r="K74" s="33"/>
      <c r="L74" s="33"/>
      <c r="M74" s="116" t="s">
        <v>20</v>
      </c>
      <c r="N74" s="116"/>
      <c r="O74" s="116"/>
      <c r="P74" s="116"/>
      <c r="Q74" s="116"/>
      <c r="R74" s="116"/>
      <c r="S74" s="116"/>
      <c r="T74" s="116"/>
      <c r="U74" s="116"/>
      <c r="V74" s="117"/>
      <c r="W74" s="117"/>
      <c r="X74" s="117"/>
      <c r="Y74" s="117"/>
      <c r="Z74" s="31"/>
      <c r="AA74" s="31"/>
      <c r="AB74" s="31"/>
      <c r="AC74" s="31"/>
      <c r="AD74" s="116" t="str">
        <f>AD4</f>
        <v>Name:
Student 1, Student 2, 
</v>
      </c>
      <c r="AE74" s="116"/>
      <c r="AF74" s="117"/>
      <c r="AG74" s="117"/>
      <c r="AH74" s="31"/>
      <c r="AI74" s="117" t="str">
        <f>AI4</f>
        <v>SS 2012</v>
      </c>
      <c r="AJ74" s="121" t="s">
        <v>17</v>
      </c>
    </row>
    <row r="75" spans="1:36" ht="36" customHeight="1" thickBot="1">
      <c r="A75" s="134"/>
      <c r="B75" s="135"/>
      <c r="C75" s="114"/>
      <c r="D75" s="115"/>
      <c r="E75" s="115"/>
      <c r="F75" s="115"/>
      <c r="G75" s="115"/>
      <c r="H75" s="115"/>
      <c r="I75" s="115"/>
      <c r="J75" s="115"/>
      <c r="K75" s="34"/>
      <c r="L75" s="34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32"/>
      <c r="AA75" s="32"/>
      <c r="AB75" s="32"/>
      <c r="AC75" s="32"/>
      <c r="AD75" s="138"/>
      <c r="AE75" s="138"/>
      <c r="AF75" s="138"/>
      <c r="AG75" s="138"/>
      <c r="AH75" s="32"/>
      <c r="AI75" s="118"/>
      <c r="AJ75" s="122"/>
    </row>
    <row r="76" spans="1:36" ht="3.75" customHeight="1">
      <c r="A76" s="124"/>
      <c r="B76" s="125"/>
      <c r="C76" s="109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1"/>
    </row>
    <row r="77" spans="1:38" ht="17.25" customHeight="1">
      <c r="A77" s="8" t="s">
        <v>58</v>
      </c>
      <c r="B77" s="35" t="str">
        <f aca="true" t="shared" si="4" ref="B77:B82">B7</f>
        <v>HH XXX?????</v>
      </c>
      <c r="C77" s="38" t="s">
        <v>81</v>
      </c>
      <c r="D77" s="50">
        <f>D42</f>
        <v>200</v>
      </c>
      <c r="E77" s="41"/>
      <c r="F77" s="41"/>
      <c r="G77" s="39" t="s">
        <v>28</v>
      </c>
      <c r="H77" s="39"/>
      <c r="I77" s="39"/>
      <c r="J77" s="50">
        <f aca="true" t="shared" si="5" ref="J77:J83">J42</f>
        <v>220</v>
      </c>
      <c r="K77" s="37"/>
      <c r="L77" s="37"/>
      <c r="M77" s="39" t="s">
        <v>77</v>
      </c>
      <c r="N77" s="39"/>
      <c r="O77" s="39"/>
      <c r="P77" s="47">
        <f>J85</f>
        <v>240</v>
      </c>
      <c r="Q77" s="39"/>
      <c r="R77" s="39"/>
      <c r="S77" s="39" t="s">
        <v>68</v>
      </c>
      <c r="T77" s="39"/>
      <c r="U77" s="39"/>
      <c r="V77" s="51">
        <f>V42</f>
        <v>30</v>
      </c>
      <c r="W77" s="41"/>
      <c r="X77" s="41"/>
      <c r="Y77" s="39" t="s">
        <v>71</v>
      </c>
      <c r="Z77" s="39"/>
      <c r="AA77" s="39"/>
      <c r="AB77" s="39"/>
      <c r="AC77" s="39"/>
      <c r="AD77" s="50">
        <f>AD42</f>
        <v>1</v>
      </c>
      <c r="AE77" s="37"/>
      <c r="AF77" s="39" t="s">
        <v>52</v>
      </c>
      <c r="AG77" s="55">
        <f>AG7</f>
        <v>30</v>
      </c>
      <c r="AH77" s="39"/>
      <c r="AI77" s="39" t="s">
        <v>53</v>
      </c>
      <c r="AJ77" s="56" t="str">
        <f>AJ7</f>
        <v> 0,xx</v>
      </c>
      <c r="AL77" s="39"/>
    </row>
    <row r="78" spans="1:38" ht="17.25" customHeight="1">
      <c r="A78" s="8" t="s">
        <v>59</v>
      </c>
      <c r="B78" s="35" t="str">
        <f t="shared" si="4"/>
        <v>HH ????</v>
      </c>
      <c r="C78" s="38" t="s">
        <v>83</v>
      </c>
      <c r="D78" s="50">
        <f>D43</f>
        <v>80</v>
      </c>
      <c r="E78" s="41"/>
      <c r="F78" s="41"/>
      <c r="G78" s="39" t="s">
        <v>30</v>
      </c>
      <c r="H78" s="39"/>
      <c r="I78" s="39"/>
      <c r="J78" s="50">
        <f t="shared" si="5"/>
        <v>10</v>
      </c>
      <c r="K78" s="37"/>
      <c r="L78" s="37"/>
      <c r="M78" s="39" t="s">
        <v>78</v>
      </c>
      <c r="N78" s="39"/>
      <c r="O78" s="39"/>
      <c r="P78" s="50">
        <f>P43</f>
        <v>3</v>
      </c>
      <c r="Q78" s="39"/>
      <c r="R78" s="39"/>
      <c r="S78" s="39" t="s">
        <v>69</v>
      </c>
      <c r="T78" s="39"/>
      <c r="U78" s="39"/>
      <c r="V78" s="51">
        <f>V43</f>
        <v>10</v>
      </c>
      <c r="W78" s="41"/>
      <c r="X78" s="41"/>
      <c r="Y78" s="39" t="s">
        <v>72</v>
      </c>
      <c r="Z78" s="39"/>
      <c r="AA78" s="39"/>
      <c r="AB78" s="39"/>
      <c r="AC78" s="39"/>
      <c r="AD78" s="50">
        <f>AD43</f>
        <v>1</v>
      </c>
      <c r="AE78" s="37"/>
      <c r="AF78" s="39" t="s">
        <v>54</v>
      </c>
      <c r="AG78" s="55" t="str">
        <f>AG8</f>
        <v>0,xx</v>
      </c>
      <c r="AH78" s="39"/>
      <c r="AI78" s="39" t="s">
        <v>85</v>
      </c>
      <c r="AJ78" s="56" t="str">
        <f>AJ8</f>
        <v> 0,xx</v>
      </c>
      <c r="AL78" s="39"/>
    </row>
    <row r="79" spans="1:38" ht="17.25" customHeight="1">
      <c r="A79" s="8" t="s">
        <v>60</v>
      </c>
      <c r="B79" s="35" t="str">
        <f t="shared" si="4"/>
        <v>über Durchschnitt ????</v>
      </c>
      <c r="C79" s="38" t="s">
        <v>82</v>
      </c>
      <c r="D79" s="50">
        <f>D44</f>
        <v>120</v>
      </c>
      <c r="E79" s="41"/>
      <c r="F79" s="41"/>
      <c r="G79" s="39" t="s">
        <v>31</v>
      </c>
      <c r="H79" s="39"/>
      <c r="I79" s="39"/>
      <c r="J79" s="50">
        <f t="shared" si="5"/>
        <v>0</v>
      </c>
      <c r="K79" s="37"/>
      <c r="L79" s="37"/>
      <c r="M79" s="43" t="s">
        <v>79</v>
      </c>
      <c r="N79" s="43"/>
      <c r="O79" s="43"/>
      <c r="P79" s="52">
        <f>P44</f>
        <v>1</v>
      </c>
      <c r="Q79" s="39"/>
      <c r="R79" s="39"/>
      <c r="S79" s="43" t="s">
        <v>70</v>
      </c>
      <c r="T79" s="43"/>
      <c r="U79" s="43"/>
      <c r="V79" s="53">
        <f>V44</f>
        <v>5</v>
      </c>
      <c r="W79" s="41"/>
      <c r="X79" s="41"/>
      <c r="Y79" s="43" t="s">
        <v>73</v>
      </c>
      <c r="Z79" s="43"/>
      <c r="AA79" s="43"/>
      <c r="AB79" s="43"/>
      <c r="AC79" s="43"/>
      <c r="AD79" s="52">
        <f>AD44</f>
        <v>1</v>
      </c>
      <c r="AE79" s="37"/>
      <c r="AF79" s="39" t="s">
        <v>37</v>
      </c>
      <c r="AG79" s="55" t="str">
        <f>AG9</f>
        <v>0,xx</v>
      </c>
      <c r="AH79" s="39"/>
      <c r="AI79" s="39" t="s">
        <v>38</v>
      </c>
      <c r="AJ79" s="56" t="str">
        <f>AJ9</f>
        <v> 0,xx</v>
      </c>
      <c r="AL79" s="39"/>
    </row>
    <row r="80" spans="1:38" ht="17.25" customHeight="1">
      <c r="A80" s="8" t="s">
        <v>61</v>
      </c>
      <c r="B80" s="35" t="str">
        <f t="shared" si="4"/>
        <v>Durchschnitt ????</v>
      </c>
      <c r="C80" s="38"/>
      <c r="D80" s="41"/>
      <c r="E80" s="41"/>
      <c r="F80" s="41"/>
      <c r="G80" s="39" t="s">
        <v>32</v>
      </c>
      <c r="H80" s="39"/>
      <c r="I80" s="39"/>
      <c r="J80" s="50">
        <f t="shared" si="5"/>
        <v>0</v>
      </c>
      <c r="K80" s="37"/>
      <c r="L80" s="37"/>
      <c r="M80" s="39"/>
      <c r="N80" s="39"/>
      <c r="O80" s="39"/>
      <c r="P80" s="41">
        <f>SUM(P77:P79)</f>
        <v>244</v>
      </c>
      <c r="Q80" s="39"/>
      <c r="R80" s="39"/>
      <c r="S80" s="39" t="s">
        <v>84</v>
      </c>
      <c r="T80" s="39"/>
      <c r="U80" s="39"/>
      <c r="V80" s="42">
        <f>SUM(V77:V79)</f>
        <v>45</v>
      </c>
      <c r="W80" s="41"/>
      <c r="X80" s="41"/>
      <c r="Y80" s="39"/>
      <c r="Z80" s="39"/>
      <c r="AA80" s="39"/>
      <c r="AB80" s="39"/>
      <c r="AC80" s="39"/>
      <c r="AD80" s="41">
        <f>SUM(AD77:AD79)</f>
        <v>3</v>
      </c>
      <c r="AE80" s="37"/>
      <c r="AF80" s="39" t="s">
        <v>35</v>
      </c>
      <c r="AG80" s="55" t="str">
        <f>AG10</f>
        <v>0,xx</v>
      </c>
      <c r="AH80" s="39"/>
      <c r="AI80" s="39" t="s">
        <v>36</v>
      </c>
      <c r="AJ80" s="56">
        <f>AJ10</f>
        <v>1</v>
      </c>
      <c r="AL80" s="39"/>
    </row>
    <row r="81" spans="1:38" ht="17.25" customHeight="1">
      <c r="A81" s="8" t="s">
        <v>62</v>
      </c>
      <c r="B81" s="35" t="str">
        <f t="shared" si="4"/>
        <v>Durchschnitt ????</v>
      </c>
      <c r="C81" s="38"/>
      <c r="D81" s="41"/>
      <c r="E81" s="41"/>
      <c r="F81" s="41"/>
      <c r="G81" s="39" t="s">
        <v>33</v>
      </c>
      <c r="H81" s="39"/>
      <c r="I81" s="39"/>
      <c r="J81" s="50">
        <f t="shared" si="5"/>
        <v>0</v>
      </c>
      <c r="K81" s="37"/>
      <c r="L81" s="37"/>
      <c r="M81" s="39"/>
      <c r="N81" s="39"/>
      <c r="O81" s="39"/>
      <c r="P81" s="37"/>
      <c r="Q81" s="39"/>
      <c r="R81" s="39"/>
      <c r="S81" s="39"/>
      <c r="T81" s="39"/>
      <c r="U81" s="39"/>
      <c r="V81" s="39"/>
      <c r="W81" s="41"/>
      <c r="X81" s="41"/>
      <c r="Y81" s="39"/>
      <c r="Z81" s="39"/>
      <c r="AA81" s="39"/>
      <c r="AB81" s="39"/>
      <c r="AC81" s="39"/>
      <c r="AD81" s="41"/>
      <c r="AE81" s="37"/>
      <c r="AF81" s="39" t="s">
        <v>39</v>
      </c>
      <c r="AG81" s="55" t="str">
        <f>AG11</f>
        <v>0,xx</v>
      </c>
      <c r="AH81" s="39"/>
      <c r="AI81" s="39" t="s">
        <v>40</v>
      </c>
      <c r="AJ81" s="56" t="str">
        <f>AJ11</f>
        <v> 0,xx</v>
      </c>
      <c r="AL81" s="39"/>
    </row>
    <row r="82" spans="1:39" ht="17.25" customHeight="1">
      <c r="A82" s="8" t="s">
        <v>63</v>
      </c>
      <c r="B82" s="35" t="str">
        <f t="shared" si="4"/>
        <v>20xx - 20xx ????</v>
      </c>
      <c r="C82" s="38"/>
      <c r="D82" s="41"/>
      <c r="E82" s="41"/>
      <c r="F82" s="41"/>
      <c r="G82" s="39" t="s">
        <v>34</v>
      </c>
      <c r="H82" s="39"/>
      <c r="I82" s="39"/>
      <c r="J82" s="50">
        <f t="shared" si="5"/>
        <v>0</v>
      </c>
      <c r="K82" s="37"/>
      <c r="L82" s="37"/>
      <c r="M82" s="39" t="s">
        <v>91</v>
      </c>
      <c r="N82" s="39"/>
      <c r="O82" s="39"/>
      <c r="P82" s="50">
        <f>P47</f>
        <v>1</v>
      </c>
      <c r="Q82" s="39"/>
      <c r="R82" s="39"/>
      <c r="S82" s="39" t="s">
        <v>86</v>
      </c>
      <c r="T82" s="39"/>
      <c r="U82" s="39"/>
      <c r="V82" s="50">
        <f>V47</f>
        <v>1</v>
      </c>
      <c r="W82" s="41"/>
      <c r="X82" s="41"/>
      <c r="Y82" s="39" t="s">
        <v>80</v>
      </c>
      <c r="Z82" s="39"/>
      <c r="AA82" s="39"/>
      <c r="AB82" s="39"/>
      <c r="AC82" s="39"/>
      <c r="AD82" s="50">
        <f>AD47</f>
        <v>1</v>
      </c>
      <c r="AE82" s="37"/>
      <c r="AF82" s="39"/>
      <c r="AG82" s="55"/>
      <c r="AH82" s="39"/>
      <c r="AI82" s="39"/>
      <c r="AJ82" s="56"/>
      <c r="AL82" s="39"/>
      <c r="AM82" s="39"/>
    </row>
    <row r="83" spans="1:39" ht="17.25" customHeight="1">
      <c r="A83" s="8"/>
      <c r="B83" s="35"/>
      <c r="C83" s="38"/>
      <c r="D83" s="41"/>
      <c r="E83" s="37"/>
      <c r="F83" s="37"/>
      <c r="G83" s="39" t="s">
        <v>29</v>
      </c>
      <c r="H83" s="39"/>
      <c r="I83" s="39"/>
      <c r="J83" s="50">
        <f t="shared" si="5"/>
        <v>10</v>
      </c>
      <c r="K83" s="37"/>
      <c r="L83" s="37"/>
      <c r="M83" s="39" t="s">
        <v>92</v>
      </c>
      <c r="N83" s="39"/>
      <c r="O83" s="39"/>
      <c r="P83" s="50">
        <f>P48</f>
        <v>1</v>
      </c>
      <c r="Q83" s="39"/>
      <c r="R83" s="39"/>
      <c r="S83" s="39" t="s">
        <v>87</v>
      </c>
      <c r="T83" s="39"/>
      <c r="U83" s="39"/>
      <c r="V83" s="50">
        <f>V48</f>
        <v>2</v>
      </c>
      <c r="W83" s="37"/>
      <c r="X83" s="37"/>
      <c r="Y83" s="39" t="s">
        <v>89</v>
      </c>
      <c r="Z83" s="39"/>
      <c r="AA83" s="39"/>
      <c r="AB83" s="39"/>
      <c r="AC83" s="39"/>
      <c r="AD83" s="50">
        <f>AD48</f>
        <v>1</v>
      </c>
      <c r="AE83" s="37"/>
      <c r="AF83" s="39" t="s">
        <v>76</v>
      </c>
      <c r="AG83" s="55" t="str">
        <f>AG13</f>
        <v>0,xx</v>
      </c>
      <c r="AH83" s="39"/>
      <c r="AI83" s="39" t="s">
        <v>56</v>
      </c>
      <c r="AJ83" s="56" t="str">
        <f>AJ13</f>
        <v> 0,xx</v>
      </c>
      <c r="AL83" s="39"/>
      <c r="AM83" s="39"/>
    </row>
    <row r="84" spans="1:39" ht="17.25" customHeight="1">
      <c r="A84" s="8" t="str">
        <f>A14</f>
        <v>Kostenstand: xx/20xx</v>
      </c>
      <c r="B84" s="35"/>
      <c r="C84" s="38"/>
      <c r="D84" s="37"/>
      <c r="E84" s="37"/>
      <c r="F84" s="37"/>
      <c r="G84" s="43"/>
      <c r="H84" s="43"/>
      <c r="I84" s="43"/>
      <c r="J84" s="43"/>
      <c r="K84" s="37"/>
      <c r="L84" s="37"/>
      <c r="M84" s="43" t="s">
        <v>93</v>
      </c>
      <c r="N84" s="43"/>
      <c r="O84" s="43"/>
      <c r="P84" s="52">
        <f>P49</f>
        <v>1</v>
      </c>
      <c r="Q84" s="39"/>
      <c r="R84" s="39"/>
      <c r="S84" s="43" t="s">
        <v>88</v>
      </c>
      <c r="T84" s="43"/>
      <c r="U84" s="43"/>
      <c r="V84" s="52">
        <f>V49</f>
        <v>1</v>
      </c>
      <c r="W84" s="37"/>
      <c r="X84" s="37"/>
      <c r="Y84" s="43" t="s">
        <v>90</v>
      </c>
      <c r="Z84" s="43"/>
      <c r="AA84" s="43"/>
      <c r="AB84" s="43"/>
      <c r="AC84" s="43"/>
      <c r="AD84" s="52">
        <f>AD49</f>
        <v>1</v>
      </c>
      <c r="AE84" s="37"/>
      <c r="AF84" s="39" t="s">
        <v>75</v>
      </c>
      <c r="AG84" s="55" t="str">
        <f>AG14</f>
        <v>0,xx</v>
      </c>
      <c r="AH84" s="39"/>
      <c r="AI84" s="39" t="s">
        <v>55</v>
      </c>
      <c r="AJ84" s="56" t="str">
        <f>AJ14</f>
        <v> 0,xx</v>
      </c>
      <c r="AL84" s="39"/>
      <c r="AM84" s="39"/>
    </row>
    <row r="85" spans="1:39" ht="17.25" customHeight="1">
      <c r="A85" s="8" t="str">
        <f>A15</f>
        <v>Kostenangaben in Euro inkl. 19% MWSt</v>
      </c>
      <c r="B85" s="35"/>
      <c r="C85" s="38" t="s">
        <v>102</v>
      </c>
      <c r="D85" s="50">
        <f>D50</f>
        <v>100</v>
      </c>
      <c r="E85" s="37"/>
      <c r="F85" s="37"/>
      <c r="G85" s="39" t="s">
        <v>77</v>
      </c>
      <c r="H85" s="39"/>
      <c r="I85" s="39"/>
      <c r="J85" s="41">
        <f>SUM(J77:J84)</f>
        <v>240</v>
      </c>
      <c r="K85" s="37"/>
      <c r="L85" s="37"/>
      <c r="M85" s="39" t="s">
        <v>94</v>
      </c>
      <c r="N85" s="39"/>
      <c r="O85" s="39"/>
      <c r="P85" s="41">
        <f>SUM(P82:P84)</f>
        <v>3</v>
      </c>
      <c r="Q85" s="39"/>
      <c r="R85" s="39"/>
      <c r="S85" s="39" t="s">
        <v>96</v>
      </c>
      <c r="T85" s="39"/>
      <c r="U85" s="39"/>
      <c r="V85" s="41">
        <f>SUM(V82:V84)</f>
        <v>4</v>
      </c>
      <c r="W85" s="37"/>
      <c r="X85" s="37"/>
      <c r="Y85" s="39" t="s">
        <v>95</v>
      </c>
      <c r="Z85" s="39"/>
      <c r="AA85" s="39"/>
      <c r="AB85" s="39"/>
      <c r="AC85" s="39"/>
      <c r="AD85" s="41">
        <f>SUM(AD82:AD84)</f>
        <v>3</v>
      </c>
      <c r="AE85" s="37"/>
      <c r="AF85" s="39"/>
      <c r="AG85" s="39"/>
      <c r="AH85" s="39"/>
      <c r="AI85" s="39"/>
      <c r="AJ85" s="40"/>
      <c r="AL85" s="39"/>
      <c r="AM85" s="39"/>
    </row>
    <row r="86" spans="1:36" ht="3.75" customHeight="1" thickBot="1">
      <c r="A86" s="8"/>
      <c r="B86" s="35"/>
      <c r="C86" s="36"/>
      <c r="D86" s="37"/>
      <c r="E86" s="37"/>
      <c r="F86" s="37"/>
      <c r="G86" s="37"/>
      <c r="H86" s="37"/>
      <c r="I86" s="37"/>
      <c r="J86" s="37"/>
      <c r="K86" s="37"/>
      <c r="L86" s="37"/>
      <c r="M86" s="39"/>
      <c r="N86" s="39"/>
      <c r="O86" s="39"/>
      <c r="P86" s="41"/>
      <c r="Q86" s="39"/>
      <c r="R86" s="39"/>
      <c r="S86" s="39"/>
      <c r="T86" s="39"/>
      <c r="U86" s="39"/>
      <c r="V86" s="41"/>
      <c r="W86" s="37"/>
      <c r="X86" s="37"/>
      <c r="Y86" s="39"/>
      <c r="Z86" s="39"/>
      <c r="AA86" s="39"/>
      <c r="AB86" s="39"/>
      <c r="AC86" s="39"/>
      <c r="AD86" s="41"/>
      <c r="AE86" s="37"/>
      <c r="AF86" s="39"/>
      <c r="AG86" s="39"/>
      <c r="AH86" s="39"/>
      <c r="AI86" s="39"/>
      <c r="AJ86" s="40"/>
    </row>
    <row r="87" spans="1:36" ht="18" customHeight="1">
      <c r="A87" s="126" t="s">
        <v>22</v>
      </c>
      <c r="B87" s="130" t="s">
        <v>108</v>
      </c>
      <c r="C87" s="126" t="s">
        <v>1</v>
      </c>
      <c r="D87" s="123" t="s">
        <v>2</v>
      </c>
      <c r="E87" s="28"/>
      <c r="F87" s="28"/>
      <c r="G87" s="123" t="s">
        <v>107</v>
      </c>
      <c r="H87" s="123"/>
      <c r="I87" s="123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59"/>
      <c r="AA87" s="59"/>
      <c r="AB87" s="59"/>
      <c r="AC87" s="59"/>
      <c r="AD87" s="105" t="s">
        <v>7</v>
      </c>
      <c r="AE87" s="27"/>
      <c r="AF87" s="105" t="s">
        <v>106</v>
      </c>
      <c r="AG87" s="128" t="s">
        <v>3</v>
      </c>
      <c r="AH87" s="29"/>
      <c r="AI87" s="105" t="s">
        <v>4</v>
      </c>
      <c r="AJ87" s="107" t="s">
        <v>5</v>
      </c>
    </row>
    <row r="88" spans="1:36" ht="18" customHeight="1">
      <c r="A88" s="127"/>
      <c r="B88" s="131"/>
      <c r="C88" s="127"/>
      <c r="D88" s="106"/>
      <c r="E88" s="18"/>
      <c r="F88" s="18"/>
      <c r="G88" s="18">
        <v>1</v>
      </c>
      <c r="H88" s="18"/>
      <c r="I88" s="18"/>
      <c r="J88" s="18">
        <v>2</v>
      </c>
      <c r="K88" s="18"/>
      <c r="L88" s="18"/>
      <c r="M88" s="18">
        <v>3</v>
      </c>
      <c r="N88" s="18"/>
      <c r="O88" s="18"/>
      <c r="P88" s="18">
        <v>4</v>
      </c>
      <c r="Q88" s="18"/>
      <c r="R88" s="18"/>
      <c r="S88" s="18">
        <v>5</v>
      </c>
      <c r="T88" s="18"/>
      <c r="U88" s="18"/>
      <c r="V88" s="18">
        <v>6</v>
      </c>
      <c r="W88" s="18"/>
      <c r="X88" s="18"/>
      <c r="Y88" s="18">
        <v>7</v>
      </c>
      <c r="Z88" s="18"/>
      <c r="AA88" s="18"/>
      <c r="AB88" s="18"/>
      <c r="AC88" s="18" t="s">
        <v>114</v>
      </c>
      <c r="AD88" s="106"/>
      <c r="AE88" s="18"/>
      <c r="AF88" s="106"/>
      <c r="AG88" s="129"/>
      <c r="AH88" s="30"/>
      <c r="AI88" s="106"/>
      <c r="AJ88" s="108"/>
    </row>
    <row r="89" spans="1:36" ht="18" customHeight="1" thickBot="1">
      <c r="A89" s="16"/>
      <c r="B89" s="17" t="s">
        <v>50</v>
      </c>
      <c r="C89" s="16"/>
      <c r="D89" s="7"/>
      <c r="E89" s="7"/>
      <c r="F89" s="7" t="str">
        <f>F19</f>
        <v>G1</v>
      </c>
      <c r="G89" s="7" t="str">
        <f>G19</f>
        <v>1300-234</v>
      </c>
      <c r="H89" s="7"/>
      <c r="I89" s="7" t="str">
        <f>I19</f>
        <v>G2</v>
      </c>
      <c r="J89" s="7" t="str">
        <f>J19</f>
        <v>xxxx-xx</v>
      </c>
      <c r="K89" s="7"/>
      <c r="L89" s="7" t="str">
        <f>L19</f>
        <v>G3</v>
      </c>
      <c r="M89" s="7" t="str">
        <f>M19</f>
        <v>xxxx-xx</v>
      </c>
      <c r="N89" s="7"/>
      <c r="O89" s="7" t="str">
        <f>O19</f>
        <v>G4</v>
      </c>
      <c r="P89" s="7" t="str">
        <f>P19</f>
        <v>xxxx-xx</v>
      </c>
      <c r="Q89" s="7"/>
      <c r="R89" s="7" t="str">
        <f>R19</f>
        <v>G5</v>
      </c>
      <c r="S89" s="7" t="str">
        <f>S19</f>
        <v>xxxx-xx</v>
      </c>
      <c r="T89" s="7"/>
      <c r="U89" s="7" t="str">
        <f>U19</f>
        <v>G6</v>
      </c>
      <c r="V89" s="7" t="str">
        <f>V19</f>
        <v>xxxx-xx</v>
      </c>
      <c r="W89" s="7"/>
      <c r="X89" s="7" t="str">
        <f>X19</f>
        <v>G7</v>
      </c>
      <c r="Y89" s="7" t="str">
        <f>Y19</f>
        <v>xxxx-xx</v>
      </c>
      <c r="Z89" s="7"/>
      <c r="AA89" s="7"/>
      <c r="AB89" s="7"/>
      <c r="AC89" s="7" t="s">
        <v>113</v>
      </c>
      <c r="AD89" s="7"/>
      <c r="AE89" s="7"/>
      <c r="AF89" s="7"/>
      <c r="AG89" s="14"/>
      <c r="AH89" s="14"/>
      <c r="AI89" s="7"/>
      <c r="AJ89" s="15"/>
    </row>
    <row r="90" spans="1:36" ht="18" customHeight="1">
      <c r="A90" s="8">
        <v>100</v>
      </c>
      <c r="B90" s="9" t="s">
        <v>8</v>
      </c>
      <c r="C90" s="89">
        <f>D77</f>
        <v>200</v>
      </c>
      <c r="D90" s="90" t="s">
        <v>10</v>
      </c>
      <c r="E90" s="1"/>
      <c r="F90" s="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68">
        <f>140400/108</f>
        <v>1300</v>
      </c>
      <c r="AG90" s="24">
        <f>(C90*AF90)</f>
        <v>260000</v>
      </c>
      <c r="AH90" s="24"/>
      <c r="AI90" s="1"/>
      <c r="AJ90" s="2"/>
    </row>
    <row r="91" spans="1:36" ht="18" customHeight="1" thickBot="1">
      <c r="A91" s="8">
        <v>200</v>
      </c>
      <c r="B91" s="9" t="s">
        <v>9</v>
      </c>
      <c r="C91" s="89">
        <f>D77</f>
        <v>200</v>
      </c>
      <c r="D91" s="90" t="s">
        <v>10</v>
      </c>
      <c r="E91" s="1"/>
      <c r="F91" s="71"/>
      <c r="G91" s="86"/>
      <c r="H91" s="11"/>
      <c r="I91" s="71"/>
      <c r="J91" s="86"/>
      <c r="K91" s="11"/>
      <c r="L91" s="71"/>
      <c r="M91" s="86"/>
      <c r="N91" s="11"/>
      <c r="O91" s="71"/>
      <c r="P91" s="86"/>
      <c r="Q91" s="11"/>
      <c r="R91" s="71"/>
      <c r="S91" s="86"/>
      <c r="T91" s="11"/>
      <c r="U91" s="71"/>
      <c r="V91" s="86"/>
      <c r="W91" s="11"/>
      <c r="X91" s="71"/>
      <c r="Y91" s="86"/>
      <c r="Z91" s="11"/>
      <c r="AA91" s="63">
        <f>F91+I91+L91+O91+R91+U91+X91</f>
        <v>0</v>
      </c>
      <c r="AB91" s="11"/>
      <c r="AC91" s="74">
        <v>0</v>
      </c>
      <c r="AD91" s="11" t="e">
        <f>((F91*G91)+(I91*J91)+(L91*M91)+(O91*P91)+(R91*S91)+(U91*V91)+(X91*Y91))/AA91*(1+AC91)</f>
        <v>#DIV/0!</v>
      </c>
      <c r="AE91" s="11"/>
      <c r="AF91" s="69">
        <v>90</v>
      </c>
      <c r="AG91" s="24">
        <f>(C91*AF91)</f>
        <v>18000</v>
      </c>
      <c r="AH91" s="24"/>
      <c r="AI91" s="1"/>
      <c r="AJ91" s="2"/>
    </row>
    <row r="92" spans="1:36" ht="18" customHeight="1">
      <c r="A92" s="92">
        <v>300</v>
      </c>
      <c r="B92" s="93" t="s">
        <v>103</v>
      </c>
      <c r="C92" s="94">
        <f>P77</f>
        <v>240</v>
      </c>
      <c r="D92" s="93" t="s">
        <v>45</v>
      </c>
      <c r="E92" s="64"/>
      <c r="F92" s="72"/>
      <c r="G92" s="87">
        <v>1000</v>
      </c>
      <c r="H92" s="64"/>
      <c r="I92" s="72"/>
      <c r="J92" s="87"/>
      <c r="K92" s="21"/>
      <c r="L92" s="72"/>
      <c r="M92" s="87"/>
      <c r="N92" s="64"/>
      <c r="O92" s="72"/>
      <c r="P92" s="87"/>
      <c r="Q92" s="21"/>
      <c r="R92" s="72"/>
      <c r="S92" s="87"/>
      <c r="T92" s="64"/>
      <c r="U92" s="72"/>
      <c r="V92" s="87"/>
      <c r="W92" s="21"/>
      <c r="X92" s="72"/>
      <c r="Y92" s="87"/>
      <c r="Z92" s="64"/>
      <c r="AA92" s="67">
        <f>F92+I92+L92+O92+R92+U92+X92</f>
        <v>0</v>
      </c>
      <c r="AB92" s="64"/>
      <c r="AC92" s="75">
        <v>0</v>
      </c>
      <c r="AD92" s="21" t="e">
        <f>((F92*G92)+(I92*J92)+(L92*M92)+(O92*P92)+(R92*S92)+(U92*V92)+(X92*Y92))/AA92*(1+AC92)</f>
        <v>#DIV/0!</v>
      </c>
      <c r="AE92" s="21"/>
      <c r="AF92" s="70">
        <v>900</v>
      </c>
      <c r="AG92" s="23">
        <f aca="true" t="shared" si="6" ref="AG92:AG97">AF92*C92</f>
        <v>216000</v>
      </c>
      <c r="AH92" s="23"/>
      <c r="AI92" s="20"/>
      <c r="AJ92" s="22"/>
    </row>
    <row r="93" spans="1:36" ht="18" customHeight="1">
      <c r="A93" s="95"/>
      <c r="B93" s="96"/>
      <c r="C93" s="89">
        <f>P78</f>
        <v>3</v>
      </c>
      <c r="D93" s="96" t="s">
        <v>46</v>
      </c>
      <c r="E93" s="65"/>
      <c r="F93" s="62"/>
      <c r="G93" s="60"/>
      <c r="H93" s="65"/>
      <c r="I93" s="62"/>
      <c r="J93" s="60"/>
      <c r="K93" s="11"/>
      <c r="L93" s="62"/>
      <c r="M93" s="60"/>
      <c r="N93" s="65"/>
      <c r="O93" s="62"/>
      <c r="P93" s="60"/>
      <c r="Q93" s="11"/>
      <c r="R93" s="62"/>
      <c r="S93" s="60"/>
      <c r="T93" s="65"/>
      <c r="U93" s="62"/>
      <c r="V93" s="60"/>
      <c r="W93" s="11"/>
      <c r="X93" s="62"/>
      <c r="Y93" s="60"/>
      <c r="Z93" s="65"/>
      <c r="AA93" s="62"/>
      <c r="AB93" s="65"/>
      <c r="AC93" s="62"/>
      <c r="AD93" s="60" t="e">
        <f>AD92*0.4</f>
        <v>#DIV/0!</v>
      </c>
      <c r="AE93" s="11"/>
      <c r="AF93" s="70">
        <f>0.4*AF92</f>
        <v>360</v>
      </c>
      <c r="AG93" s="24">
        <f t="shared" si="6"/>
        <v>1080</v>
      </c>
      <c r="AH93" s="24"/>
      <c r="AI93" s="1"/>
      <c r="AJ93" s="2"/>
    </row>
    <row r="94" spans="1:36" ht="18" customHeight="1" thickBot="1">
      <c r="A94" s="97"/>
      <c r="B94" s="98"/>
      <c r="C94" s="99">
        <f>P79</f>
        <v>1</v>
      </c>
      <c r="D94" s="98" t="s">
        <v>47</v>
      </c>
      <c r="E94" s="66"/>
      <c r="F94" s="63"/>
      <c r="G94" s="61"/>
      <c r="H94" s="66"/>
      <c r="I94" s="63"/>
      <c r="J94" s="61"/>
      <c r="K94" s="45"/>
      <c r="L94" s="63"/>
      <c r="M94" s="61"/>
      <c r="N94" s="66"/>
      <c r="O94" s="63"/>
      <c r="P94" s="61"/>
      <c r="Q94" s="45"/>
      <c r="R94" s="63"/>
      <c r="S94" s="61"/>
      <c r="T94" s="66"/>
      <c r="U94" s="63"/>
      <c r="V94" s="61"/>
      <c r="W94" s="45"/>
      <c r="X94" s="63"/>
      <c r="Y94" s="61"/>
      <c r="Z94" s="66"/>
      <c r="AA94" s="63"/>
      <c r="AB94" s="66"/>
      <c r="AC94" s="63"/>
      <c r="AD94" s="61" t="e">
        <f>AD92*0.25</f>
        <v>#DIV/0!</v>
      </c>
      <c r="AE94" s="45"/>
      <c r="AF94" s="70">
        <f>0.25*AF92</f>
        <v>225</v>
      </c>
      <c r="AG94" s="46">
        <f t="shared" si="6"/>
        <v>225</v>
      </c>
      <c r="AH94" s="46"/>
      <c r="AI94" s="5"/>
      <c r="AJ94" s="6"/>
    </row>
    <row r="95" spans="1:36" ht="18" customHeight="1">
      <c r="A95" s="92">
        <v>400</v>
      </c>
      <c r="B95" s="93" t="s">
        <v>109</v>
      </c>
      <c r="C95" s="94">
        <f>P77</f>
        <v>240</v>
      </c>
      <c r="D95" s="93" t="s">
        <v>45</v>
      </c>
      <c r="E95" s="64"/>
      <c r="F95" s="72"/>
      <c r="G95" s="87"/>
      <c r="H95" s="64"/>
      <c r="I95" s="72"/>
      <c r="J95" s="87"/>
      <c r="K95" s="21"/>
      <c r="L95" s="72"/>
      <c r="M95" s="87"/>
      <c r="N95" s="64"/>
      <c r="O95" s="72"/>
      <c r="P95" s="87"/>
      <c r="Q95" s="21"/>
      <c r="R95" s="72"/>
      <c r="S95" s="87"/>
      <c r="T95" s="64"/>
      <c r="U95" s="72"/>
      <c r="V95" s="87"/>
      <c r="W95" s="21"/>
      <c r="X95" s="72"/>
      <c r="Y95" s="87"/>
      <c r="Z95" s="64"/>
      <c r="AA95" s="67">
        <f>F95+I95+L95+O95+R95+U95+X95</f>
        <v>0</v>
      </c>
      <c r="AB95" s="64"/>
      <c r="AC95" s="75">
        <v>0</v>
      </c>
      <c r="AD95" s="11" t="e">
        <f>((F95*G95)+(I95*J95)+(L95*M95)+(O95*P95)+(R95*S95)+(U95*V95)+(X95*Y95))/AA95*(1+AC95)</f>
        <v>#DIV/0!</v>
      </c>
      <c r="AE95" s="21"/>
      <c r="AF95" s="68">
        <v>200</v>
      </c>
      <c r="AG95" s="23">
        <f t="shared" si="6"/>
        <v>48000</v>
      </c>
      <c r="AH95" s="23"/>
      <c r="AI95" s="20"/>
      <c r="AJ95" s="22"/>
    </row>
    <row r="96" spans="1:36" ht="18" customHeight="1">
      <c r="A96" s="95"/>
      <c r="B96" s="96"/>
      <c r="C96" s="89">
        <f>P78</f>
        <v>3</v>
      </c>
      <c r="D96" s="96" t="s">
        <v>46</v>
      </c>
      <c r="E96" s="65"/>
      <c r="F96" s="62"/>
      <c r="G96" s="60"/>
      <c r="H96" s="65"/>
      <c r="I96" s="62"/>
      <c r="J96" s="60"/>
      <c r="K96" s="11"/>
      <c r="L96" s="62"/>
      <c r="M96" s="60"/>
      <c r="N96" s="65"/>
      <c r="O96" s="62"/>
      <c r="P96" s="60"/>
      <c r="Q96" s="11"/>
      <c r="R96" s="62"/>
      <c r="S96" s="60"/>
      <c r="T96" s="65"/>
      <c r="U96" s="62"/>
      <c r="V96" s="60"/>
      <c r="W96" s="11"/>
      <c r="X96" s="62"/>
      <c r="Y96" s="60"/>
      <c r="Z96" s="65"/>
      <c r="AA96" s="62"/>
      <c r="AB96" s="65"/>
      <c r="AC96" s="62"/>
      <c r="AD96" s="60" t="e">
        <f>AD95*0.4</f>
        <v>#DIV/0!</v>
      </c>
      <c r="AE96" s="11"/>
      <c r="AF96" s="70">
        <f>0.4*AF95</f>
        <v>80</v>
      </c>
      <c r="AG96" s="24">
        <f t="shared" si="6"/>
        <v>240</v>
      </c>
      <c r="AH96" s="24"/>
      <c r="AI96" s="1"/>
      <c r="AJ96" s="2"/>
    </row>
    <row r="97" spans="1:36" ht="18" customHeight="1" thickBot="1">
      <c r="A97" s="97"/>
      <c r="B97" s="98"/>
      <c r="C97" s="99">
        <f>P79</f>
        <v>1</v>
      </c>
      <c r="D97" s="98" t="s">
        <v>47</v>
      </c>
      <c r="E97" s="66"/>
      <c r="F97" s="63"/>
      <c r="G97" s="61"/>
      <c r="H97" s="66"/>
      <c r="I97" s="63"/>
      <c r="J97" s="61"/>
      <c r="K97" s="45"/>
      <c r="L97" s="63"/>
      <c r="M97" s="61"/>
      <c r="N97" s="66"/>
      <c r="O97" s="63"/>
      <c r="P97" s="61"/>
      <c r="Q97" s="45"/>
      <c r="R97" s="63"/>
      <c r="S97" s="61"/>
      <c r="T97" s="66"/>
      <c r="U97" s="63"/>
      <c r="V97" s="61"/>
      <c r="W97" s="45"/>
      <c r="X97" s="63"/>
      <c r="Y97" s="61"/>
      <c r="Z97" s="66"/>
      <c r="AA97" s="63"/>
      <c r="AB97" s="66"/>
      <c r="AC97" s="63"/>
      <c r="AD97" s="61" t="e">
        <f>AD95*0.25</f>
        <v>#DIV/0!</v>
      </c>
      <c r="AE97" s="45"/>
      <c r="AF97" s="69">
        <f>0.25*AF95</f>
        <v>50</v>
      </c>
      <c r="AG97" s="46">
        <f t="shared" si="6"/>
        <v>50</v>
      </c>
      <c r="AH97" s="46"/>
      <c r="AI97" s="5"/>
      <c r="AJ97" s="6"/>
    </row>
    <row r="98" spans="1:36" ht="18" customHeight="1">
      <c r="A98" s="8">
        <v>500</v>
      </c>
      <c r="B98" s="9" t="s">
        <v>11</v>
      </c>
      <c r="C98" s="89">
        <f>D79</f>
        <v>120</v>
      </c>
      <c r="D98" s="90" t="s">
        <v>16</v>
      </c>
      <c r="E98" s="1"/>
      <c r="F98" s="72"/>
      <c r="G98" s="86"/>
      <c r="H98" s="11"/>
      <c r="I98" s="72"/>
      <c r="J98" s="86"/>
      <c r="K98" s="11"/>
      <c r="L98" s="72"/>
      <c r="M98" s="86"/>
      <c r="N98" s="11"/>
      <c r="O98" s="72"/>
      <c r="P98" s="86"/>
      <c r="Q98" s="11"/>
      <c r="R98" s="72"/>
      <c r="S98" s="86"/>
      <c r="T98" s="11"/>
      <c r="U98" s="72"/>
      <c r="V98" s="86"/>
      <c r="W98" s="11"/>
      <c r="X98" s="72"/>
      <c r="Y98" s="86"/>
      <c r="Z98" s="11"/>
      <c r="AA98" s="67">
        <f>F98+I98+L98+O98+R98+U98+X98</f>
        <v>0</v>
      </c>
      <c r="AB98" s="11"/>
      <c r="AC98" s="75">
        <v>0</v>
      </c>
      <c r="AD98" s="11" t="e">
        <f>((F98*G98)+(I98*J98)+(L98*M98)+(O98*P98)+(R98*S98)+(U98*V98)+(X98*Y98))/AA98*(1+AC98)</f>
        <v>#DIV/0!</v>
      </c>
      <c r="AE98" s="11"/>
      <c r="AF98" s="70">
        <v>50</v>
      </c>
      <c r="AG98" s="24">
        <f>(C98*AF98)</f>
        <v>6000</v>
      </c>
      <c r="AH98" s="24"/>
      <c r="AI98" s="1"/>
      <c r="AJ98" s="2"/>
    </row>
    <row r="99" spans="1:36" ht="18" customHeight="1">
      <c r="A99" s="8">
        <v>600</v>
      </c>
      <c r="B99" s="9" t="s">
        <v>12</v>
      </c>
      <c r="C99" s="89">
        <f>P80</f>
        <v>244</v>
      </c>
      <c r="D99" s="90" t="s">
        <v>48</v>
      </c>
      <c r="E99" s="1"/>
      <c r="F99" s="73"/>
      <c r="G99" s="86"/>
      <c r="H99" s="11"/>
      <c r="I99" s="73"/>
      <c r="J99" s="86"/>
      <c r="K99" s="11"/>
      <c r="L99" s="73"/>
      <c r="M99" s="86"/>
      <c r="N99" s="11"/>
      <c r="O99" s="73"/>
      <c r="P99" s="86"/>
      <c r="Q99" s="11"/>
      <c r="R99" s="73"/>
      <c r="S99" s="86"/>
      <c r="T99" s="11"/>
      <c r="U99" s="73"/>
      <c r="V99" s="86"/>
      <c r="W99" s="11"/>
      <c r="X99" s="73"/>
      <c r="Y99" s="86"/>
      <c r="Z99" s="11"/>
      <c r="AA99" s="62">
        <f>F99+I99+L99+O99+R99+U99+X99</f>
        <v>0</v>
      </c>
      <c r="AB99" s="11"/>
      <c r="AC99" s="74">
        <v>0</v>
      </c>
      <c r="AD99" s="11" t="e">
        <f>((F99*G99)+(I99*J99)+(L99*M99)+(O99*P99)+(R99*S99)+(U99*V99)+(X99*Y99))/AA99*(1+AC99)</f>
        <v>#DIV/0!</v>
      </c>
      <c r="AE99" s="11"/>
      <c r="AF99" s="70">
        <v>1</v>
      </c>
      <c r="AG99" s="24">
        <f>(C99*AF99)</f>
        <v>244</v>
      </c>
      <c r="AH99" s="24"/>
      <c r="AI99" s="1"/>
      <c r="AJ99" s="2"/>
    </row>
    <row r="100" spans="1:36" ht="18" customHeight="1" thickBot="1">
      <c r="A100" s="8">
        <v>700</v>
      </c>
      <c r="B100" s="9" t="s">
        <v>13</v>
      </c>
      <c r="C100" s="89">
        <f>P80</f>
        <v>244</v>
      </c>
      <c r="D100" s="90" t="s">
        <v>48</v>
      </c>
      <c r="E100" s="1"/>
      <c r="F100" s="71"/>
      <c r="G100" s="86"/>
      <c r="H100" s="11"/>
      <c r="I100" s="71"/>
      <c r="J100" s="88"/>
      <c r="K100" s="11"/>
      <c r="L100" s="71"/>
      <c r="M100" s="88"/>
      <c r="N100" s="11"/>
      <c r="O100" s="71"/>
      <c r="P100" s="88"/>
      <c r="Q100" s="11"/>
      <c r="R100" s="71"/>
      <c r="S100" s="88"/>
      <c r="T100" s="11"/>
      <c r="U100" s="71"/>
      <c r="V100" s="88"/>
      <c r="W100" s="11"/>
      <c r="X100" s="71"/>
      <c r="Y100" s="88"/>
      <c r="Z100" s="11"/>
      <c r="AA100" s="63">
        <f>F100+I100+L100+O100+R100+U100+X100</f>
        <v>0</v>
      </c>
      <c r="AB100" s="11"/>
      <c r="AC100" s="74">
        <v>0</v>
      </c>
      <c r="AD100" s="11" t="e">
        <f>((F100*G100)+(I100*J100)+(L100*M100)+(O100*P100)+(R100*S100)+(U100*V100)+(X100*Y100))/AA100*(1+AC100)</f>
        <v>#DIV/0!</v>
      </c>
      <c r="AE100" s="11"/>
      <c r="AF100" s="70">
        <v>35</v>
      </c>
      <c r="AG100" s="24">
        <f>(C100*AF100)</f>
        <v>8540</v>
      </c>
      <c r="AH100" s="24"/>
      <c r="AI100" s="1"/>
      <c r="AJ100" s="2"/>
    </row>
    <row r="101" spans="1:36" ht="18" customHeight="1" thickBot="1">
      <c r="A101" s="19" t="s">
        <v>6</v>
      </c>
      <c r="B101" s="10" t="s">
        <v>110</v>
      </c>
      <c r="C101" s="48">
        <f>P80</f>
        <v>244</v>
      </c>
      <c r="D101" s="10" t="s">
        <v>48</v>
      </c>
      <c r="E101" s="10"/>
      <c r="F101" s="10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25">
        <f>AG101/C101</f>
        <v>1088.5040983606557</v>
      </c>
      <c r="AG101" s="25">
        <f>SUM(AG92:AG97)</f>
        <v>265595</v>
      </c>
      <c r="AH101" s="25"/>
      <c r="AI101" s="3"/>
      <c r="AJ101" s="4"/>
    </row>
    <row r="102" spans="3:34" ht="12.75" thickBot="1">
      <c r="C102" s="49"/>
      <c r="AF102" s="26"/>
      <c r="AG102" s="26"/>
      <c r="AH102" s="26"/>
    </row>
    <row r="103" spans="1:36" ht="18" customHeight="1" thickBot="1">
      <c r="A103" s="19" t="s">
        <v>14</v>
      </c>
      <c r="B103" s="10" t="s">
        <v>15</v>
      </c>
      <c r="C103" s="48">
        <f>P80</f>
        <v>244</v>
      </c>
      <c r="D103" s="10" t="s">
        <v>48</v>
      </c>
      <c r="E103" s="102"/>
      <c r="F103" s="103"/>
      <c r="G103" s="12" t="s">
        <v>115</v>
      </c>
      <c r="H103" s="12"/>
      <c r="I103" s="12"/>
      <c r="J103" s="104"/>
      <c r="K103" s="12"/>
      <c r="L103" s="148" t="s">
        <v>116</v>
      </c>
      <c r="M103" s="148"/>
      <c r="N103" s="148"/>
      <c r="O103" s="148"/>
      <c r="P103" s="148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25">
        <f>AG103/C103</f>
        <v>1201.061475409836</v>
      </c>
      <c r="AG103" s="25">
        <f>AG90+AG91+AG94+AG97+AG98+AG99+AG100</f>
        <v>293059</v>
      </c>
      <c r="AH103" s="25"/>
      <c r="AI103" s="3"/>
      <c r="AJ103" s="4"/>
    </row>
  </sheetData>
  <sheetProtection/>
  <mergeCells count="63">
    <mergeCell ref="L103:P103"/>
    <mergeCell ref="AF17:AF18"/>
    <mergeCell ref="AG17:AG18"/>
    <mergeCell ref="A2:AI3"/>
    <mergeCell ref="AI39:AI40"/>
    <mergeCell ref="AF52:AF53"/>
    <mergeCell ref="AG52:AG53"/>
    <mergeCell ref="AI74:AI75"/>
    <mergeCell ref="AJ2:AJ3"/>
    <mergeCell ref="A4:B5"/>
    <mergeCell ref="C4:J5"/>
    <mergeCell ref="M4:Y5"/>
    <mergeCell ref="AD4:AG5"/>
    <mergeCell ref="AI4:AI5"/>
    <mergeCell ref="AJ4:AJ5"/>
    <mergeCell ref="A6:B6"/>
    <mergeCell ref="C6:AJ6"/>
    <mergeCell ref="A17:A18"/>
    <mergeCell ref="B17:B18"/>
    <mergeCell ref="C17:C18"/>
    <mergeCell ref="D17:D18"/>
    <mergeCell ref="G17:Y17"/>
    <mergeCell ref="AD17:AD18"/>
    <mergeCell ref="AI17:AI18"/>
    <mergeCell ref="AJ17:AJ18"/>
    <mergeCell ref="A37:AI38"/>
    <mergeCell ref="AJ37:AJ38"/>
    <mergeCell ref="A39:B40"/>
    <mergeCell ref="C39:J40"/>
    <mergeCell ref="M39:Y40"/>
    <mergeCell ref="AD39:AG40"/>
    <mergeCell ref="AJ39:AJ40"/>
    <mergeCell ref="L33:P33"/>
    <mergeCell ref="AJ74:AJ75"/>
    <mergeCell ref="A41:B41"/>
    <mergeCell ref="C41:AJ41"/>
    <mergeCell ref="A52:A53"/>
    <mergeCell ref="B52:B53"/>
    <mergeCell ref="C52:C53"/>
    <mergeCell ref="D52:D53"/>
    <mergeCell ref="G52:Y52"/>
    <mergeCell ref="AD52:AD53"/>
    <mergeCell ref="L68:P68"/>
    <mergeCell ref="AF87:AF88"/>
    <mergeCell ref="AG87:AG88"/>
    <mergeCell ref="AI52:AI53"/>
    <mergeCell ref="AJ52:AJ53"/>
    <mergeCell ref="A72:AI73"/>
    <mergeCell ref="AJ72:AJ73"/>
    <mergeCell ref="A74:B75"/>
    <mergeCell ref="C74:J75"/>
    <mergeCell ref="M74:Y75"/>
    <mergeCell ref="AD74:AG75"/>
    <mergeCell ref="AI87:AI88"/>
    <mergeCell ref="AJ87:AJ88"/>
    <mergeCell ref="A76:B76"/>
    <mergeCell ref="C76:AJ76"/>
    <mergeCell ref="A87:A88"/>
    <mergeCell ref="B87:B88"/>
    <mergeCell ref="C87:C88"/>
    <mergeCell ref="D87:D88"/>
    <mergeCell ref="G87:Y87"/>
    <mergeCell ref="AD87:AD88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54"/>
  <rowBreaks count="2" manualBreakCount="2">
    <brk id="35" max="255" man="1"/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Schröder</dc:creator>
  <cp:keywords/>
  <dc:description/>
  <cp:lastModifiedBy>Department Architektur Bauoekonomie</cp:lastModifiedBy>
  <cp:lastPrinted>2012-06-01T23:13:44Z</cp:lastPrinted>
  <dcterms:created xsi:type="dcterms:W3CDTF">2002-06-10T18:19:04Z</dcterms:created>
  <dcterms:modified xsi:type="dcterms:W3CDTF">2012-06-02T20:50:59Z</dcterms:modified>
  <cp:category/>
  <cp:version/>
  <cp:contentType/>
  <cp:contentStatus/>
</cp:coreProperties>
</file>